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8085"/>
  </bookViews>
  <sheets>
    <sheet name="2019" sheetId="1" r:id="rId1"/>
  </sheets>
  <calcPr calcId="162913"/>
</workbook>
</file>

<file path=xl/calcChain.xml><?xml version="1.0" encoding="utf-8"?>
<calcChain xmlns="http://schemas.openxmlformats.org/spreadsheetml/2006/main">
  <c r="D42" i="1" l="1"/>
  <c r="F29" i="1"/>
  <c r="V29" i="1"/>
  <c r="F30" i="1"/>
  <c r="V30" i="1"/>
  <c r="F31" i="1"/>
  <c r="V31" i="1"/>
  <c r="F32" i="1"/>
  <c r="V32" i="1"/>
  <c r="F33" i="1"/>
  <c r="F34" i="1"/>
  <c r="F35" i="1"/>
  <c r="F36" i="1"/>
  <c r="V36" i="1"/>
  <c r="F37" i="1"/>
  <c r="V37" i="1"/>
  <c r="F38" i="1"/>
  <c r="V38" i="1"/>
  <c r="F39" i="1"/>
  <c r="V39" i="1"/>
  <c r="F40" i="1"/>
  <c r="F41" i="1"/>
  <c r="U14" i="1"/>
  <c r="U15" i="1"/>
  <c r="V15" i="1"/>
  <c r="U16" i="1"/>
  <c r="V16" i="1"/>
  <c r="U17" i="1"/>
  <c r="V17" i="1"/>
  <c r="U18" i="1"/>
  <c r="V18" i="1"/>
  <c r="U19" i="1"/>
  <c r="V19" i="1"/>
  <c r="U20" i="1"/>
  <c r="V20" i="1"/>
  <c r="U21" i="1"/>
  <c r="V21" i="1"/>
  <c r="U22" i="1"/>
  <c r="V22" i="1"/>
  <c r="F14" i="1"/>
  <c r="F42" i="1"/>
  <c r="U24" i="1"/>
  <c r="U25" i="1"/>
  <c r="V25" i="1"/>
  <c r="U26" i="1"/>
  <c r="U27" i="1"/>
  <c r="V26" i="1"/>
  <c r="V27" i="1"/>
  <c r="F24" i="1"/>
  <c r="V24" i="1"/>
  <c r="V23" i="1"/>
  <c r="U40" i="1"/>
  <c r="V40" i="1"/>
  <c r="U41" i="1"/>
  <c r="V41" i="1"/>
  <c r="F28" i="1"/>
  <c r="U28" i="1"/>
  <c r="V28" i="1"/>
  <c r="U29" i="1"/>
  <c r="U30" i="1"/>
  <c r="U31" i="1"/>
  <c r="U32" i="1"/>
  <c r="U33" i="1"/>
  <c r="U34" i="1"/>
  <c r="U35" i="1"/>
  <c r="U36" i="1"/>
  <c r="U37" i="1"/>
  <c r="U38" i="1"/>
  <c r="U39" i="1"/>
  <c r="U11" i="1"/>
  <c r="V11" i="1"/>
  <c r="U12" i="1"/>
  <c r="V12" i="1"/>
  <c r="U13" i="1"/>
  <c r="V13" i="1"/>
  <c r="U10" i="1"/>
  <c r="V10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E12" i="1"/>
  <c r="E13" i="1"/>
  <c r="E10" i="1"/>
  <c r="W42" i="1"/>
  <c r="X42" i="1"/>
  <c r="Y42" i="1"/>
  <c r="Z42" i="1"/>
  <c r="E26" i="1"/>
  <c r="E27" i="1"/>
  <c r="E25" i="1"/>
  <c r="E16" i="1"/>
  <c r="E17" i="1"/>
  <c r="E18" i="1"/>
  <c r="E19" i="1"/>
  <c r="E20" i="1"/>
  <c r="E21" i="1"/>
  <c r="E22" i="1"/>
  <c r="E15" i="1"/>
  <c r="V33" i="1"/>
  <c r="V42" i="1"/>
  <c r="E42" i="1"/>
  <c r="V35" i="1"/>
  <c r="V34" i="1"/>
  <c r="U42" i="1"/>
</calcChain>
</file>

<file path=xl/sharedStrings.xml><?xml version="1.0" encoding="utf-8"?>
<sst xmlns="http://schemas.openxmlformats.org/spreadsheetml/2006/main" count="73" uniqueCount="72">
  <si>
    <t>Ð²ÞìºîìàôÂÚàôÜ</t>
  </si>
  <si>
    <t>¶áñÍ»ñÇ ï»ë³ÏÁ</t>
  </si>
  <si>
    <t>ìÇ×³Ï³·ñ³Ï³Ý ïáÕÇ Ñ³Ù³ñÁ</t>
  </si>
  <si>
    <t>Ընտրական հանձնաժողովի կնիքը չվերադարձնելը</t>
  </si>
  <si>
    <t>Թեկնածուների առաջադրումը պաշտպանելու պաշտոնաթերթիկներում կեղծիքներ կատարելը</t>
  </si>
  <si>
    <t>Գույքի մանր հափշտակում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</si>
  <si>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</si>
  <si>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</si>
  <si>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Պետ. ծառ. կողմից պաշտոնի բերումով ստացած արժեքավոր նվերները պետ. չհանձնելը</t>
  </si>
  <si>
    <t>175 մաս 3</t>
  </si>
  <si>
    <t>Ժողովներ, հանրահավաքներ, երթեր և ցույցեր անցկացնելու կարգը խախտելը</t>
  </si>
  <si>
    <t>Վարչական հսկողության կանոնները խախտելը</t>
  </si>
  <si>
    <t>Զանգվածային միջոցառումների ժամանակ ոչ հայերեն ելույթների համաժամանակյա թարգմանությունը չապահովելը</t>
  </si>
  <si>
    <t>Տեղեկություն տալու պարտականությունը չկատարելը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</si>
  <si>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</si>
  <si>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</si>
  <si>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</si>
  <si>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</si>
  <si>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Մարդու իրավունքների պաշտպանի հարցմանը չպատասխանելը կամ պահանջվող նյութերը չտրամադրելը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</si>
  <si>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</si>
  <si>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</si>
  <si>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</si>
  <si>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Ընտր. հանձնաժողովի գործավար. մատյանը չլրացնելը կամ ոչ պատշաճ լրացնելը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</si>
  <si>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</si>
  <si>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</si>
  <si>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</si>
  <si>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</si>
  <si>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</si>
  <si>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</si>
  <si>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</si>
  <si>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</si>
  <si>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Էրոտիկ բնույթի տպագիր հրատ-ի, տեսաձայներիզ-ի և տեսասկավառակների վաճառքն արգելված վայրերում</t>
  </si>
  <si>
    <t>Սոց.ապ. քարտերի և սոց. ապ. քարտերի համարների կիրառման կարգը խախտելը</t>
  </si>
  <si>
    <t>Վարչական իրավախախտումների վերաբերյալ ՀՀ օրենսգրքի հոդվածը</t>
  </si>
  <si>
    <t>Անավարտ գործերի քանակը</t>
  </si>
  <si>
    <t>Ընդունվել են վարույթ</t>
  </si>
  <si>
    <t>Ընդունումը մերժվել է</t>
  </si>
  <si>
    <t>Ստացված դիմումիների ընթացքը</t>
  </si>
  <si>
    <t>Դիմումը վերադարձվել է</t>
  </si>
  <si>
    <t>Դիմումների քննության ընթացքը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</si>
  <si>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</si>
  <si>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</si>
  <si>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</si>
  <si>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</si>
  <si>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</si>
  <si>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Դիմումւ բավարարվել է մասնակի</t>
  </si>
  <si>
    <t xml:space="preserve">Նշանակվել է վարչական                                   տույժ այդ թվում` </t>
  </si>
  <si>
    <t xml:space="preserve">Դիմումը բավարարվել է </t>
  </si>
  <si>
    <t>Դիմումը մերժվել է</t>
  </si>
  <si>
    <t>Կարճման հիմքերը</t>
  </si>
  <si>
    <t>Դիմումից հրաժարվելու հիմքով</t>
  </si>
  <si>
    <t>Հաշտության համաձայնության հիմքով</t>
  </si>
  <si>
    <t>Այլ հիմքերով</t>
  </si>
  <si>
    <t>Ընդամենը ավարտվել են</t>
  </si>
  <si>
    <t>Վարչական տույժի ենթարկված անձանց քանակը</t>
  </si>
  <si>
    <t>Այլ իրավախախտումներ</t>
  </si>
  <si>
    <t>Նշանակված տուգանքների չափը</t>
  </si>
  <si>
    <t xml:space="preserve">Ընդամենը կարճվել  է </t>
  </si>
  <si>
    <t>Ընդամենը</t>
  </si>
  <si>
    <t>Ընդամենը ստացվել են դիմումներ</t>
  </si>
  <si>
    <t xml:space="preserve">                             Այդ թվում կասեցված</t>
  </si>
  <si>
    <t>Ստուգիչ հավասարումներ` 2=3+4+5, 18=6+7+13+14,  1+3=18+19</t>
  </si>
  <si>
    <t>ì³ñã³Ï³Ý å³ï³ëË³Ý³ïíáõÃÛ³Ý »ÝÃ³ñÏ»Éáõ Ù³ëÇÝ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</si>
  <si>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</si>
  <si>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</si>
  <si>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 xml:space="preserve">
</t>
  </si>
  <si>
    <t>189,2 189,3-1</t>
  </si>
  <si>
    <t>Բողոքարկվել են վարչական վերաքննիչ դատարան</t>
  </si>
  <si>
    <t>206,5 206,9</t>
  </si>
  <si>
    <t>44.1, 40.12</t>
  </si>
  <si>
    <t xml:space="preserve">2019 թվականի ì³ñã³Ï³Ý å³ï³ëË³Ý³ïíáõÃÛ³Ý »ÝÃ³ñÏ»Éáõ í»ñ³µ»ñÛ³É ·áñÍ»ñÇ Ù³ëÇÝ  </t>
  </si>
  <si>
    <t>Նախորդ տարվանից փոխանցված անավարտ գործերի քանակը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</si>
</sst>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indexed="8"/>
      <name val="Times Armenian"/>
      <family val="1"/>
    </font>
    <font>
      <sz val="8"/>
      <name val="Calibri"/>
      <family val="2"/>
    </font>
    <font>
      <sz val="9"/>
      <color indexed="8"/>
      <name val="Times Armenian"/>
      <family val="1"/>
    </font>
    <font>
      <sz val="12"/>
      <color indexed="8"/>
      <name val="Arial LatArm"/>
      <family val="2"/>
    </font>
    <font>
      <sz val="12"/>
      <color indexed="8"/>
      <name val="Times LatArm"/>
    </font>
    <font>
      <sz val="12"/>
      <name val="Times Armenian"/>
      <family val="1"/>
    </font>
    <font>
      <sz val="11"/>
      <name val="Sylfaen"/>
      <family val="1"/>
      <charset val="204"/>
    </font>
    <font>
      <sz val="12"/>
      <color rgb="FFFF0000"/>
      <name val="Times Armenian"/>
      <family val="1"/>
    </font>
    <font>
      <sz val="12"/>
      <color theme="1"/>
      <name val="Times Armenian"/>
      <family val="1"/>
    </font>
    <font>
      <sz val="10"/>
      <color theme="1"/>
      <name val="Times Armenian"/>
      <family val="1"/>
    </font>
    <font>
      <sz val="11"/>
      <color theme="1"/>
      <name val="Times Armenian"/>
      <family val="1"/>
    </font>
    <font>
      <sz val="12"/>
      <color rgb="FF00B05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9" fillId="2" borderId="2" xfId="0" quotePrefix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3"/>
  <sheetViews>
    <sheetView tabSelected="1" zoomScale="80" zoomScaleNormal="80" workbookViewId="0">
      <selection activeCell="A3" sqref="A3:Z3"/>
    </sheetView>
  </sheetViews>
  <sheetFormatPr defaultRowHeight="15" x14ac:dyDescent="0.25"/>
  <cols>
    <col min="1" max="1" width="7.42578125" style="9" customWidth="1"/>
    <col min="2" max="2" width="60.28515625" style="9" customWidth="1"/>
    <col min="3" max="3" width="8.85546875" style="9" customWidth="1"/>
    <col min="4" max="6" width="4.85546875" style="9" customWidth="1"/>
    <col min="7" max="7" width="4.5703125" style="9" customWidth="1"/>
    <col min="8" max="8" width="4.85546875" style="9" customWidth="1"/>
    <col min="9" max="9" width="4.42578125" style="9" customWidth="1"/>
    <col min="10" max="10" width="4.7109375" style="9" customWidth="1"/>
    <col min="11" max="11" width="4.5703125" style="9" customWidth="1"/>
    <col min="12" max="12" width="4.42578125" style="9" customWidth="1"/>
    <col min="13" max="13" width="9.28515625" style="9" customWidth="1"/>
    <col min="14" max="14" width="9.140625" style="9"/>
    <col min="15" max="17" width="4.7109375" style="9" customWidth="1"/>
    <col min="18" max="18" width="5.85546875" style="9" customWidth="1"/>
    <col min="19" max="19" width="4.7109375" style="9" customWidth="1"/>
    <col min="20" max="20" width="5.140625" style="9" customWidth="1"/>
    <col min="21" max="22" width="4.85546875" style="9" customWidth="1"/>
    <col min="23" max="23" width="4.5703125" style="9" customWidth="1"/>
    <col min="24" max="24" width="5.5703125" style="9" customWidth="1"/>
    <col min="25" max="25" width="4.7109375" style="9" customWidth="1"/>
    <col min="26" max="26" width="15" style="9" customWidth="1"/>
    <col min="27" max="16384" width="9.140625" style="9"/>
  </cols>
  <sheetData>
    <row r="1" spans="1:29" ht="6.75" customHeight="1" x14ac:dyDescent="0.25"/>
    <row r="2" spans="1:29" ht="18" customHeight="1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9" ht="19.5" customHeight="1" x14ac:dyDescent="0.25">
      <c r="A3" s="30" t="s">
        <v>70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9" ht="21.75" customHeight="1" x14ac:dyDescent="0.25">
      <c r="A4" s="31" t="s">
        <v>65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9" ht="49.5" customHeight="1" x14ac:dyDescent="0.25">
      <c r="A5" s="32" t="s">
        <v>2</v>
      </c>
      <c r="B5" s="29" t="s">
        <v>61</v>
      </c>
      <c r="C5" s="25" t="s">
        <v>33</v>
      </c>
      <c r="D5" s="25" t="s">
        <v>71</v>
      </c>
      <c r="E5" s="29" t="s">
        <v>37</v>
      </c>
      <c r="F5" s="29"/>
      <c r="G5" s="29"/>
      <c r="H5" s="29"/>
      <c r="I5" s="26" t="s">
        <v>39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8"/>
      <c r="X5" s="25" t="s">
        <v>67</v>
      </c>
      <c r="Y5" s="25" t="s">
        <v>54</v>
      </c>
      <c r="Z5" s="25" t="s">
        <v>56</v>
      </c>
    </row>
    <row r="6" spans="1:29" ht="41.25" customHeight="1" x14ac:dyDescent="0.25">
      <c r="A6" s="32"/>
      <c r="B6" s="29"/>
      <c r="C6" s="25"/>
      <c r="D6" s="25"/>
      <c r="E6" s="33" t="s">
        <v>59</v>
      </c>
      <c r="F6" s="33" t="s">
        <v>35</v>
      </c>
      <c r="G6" s="33" t="s">
        <v>36</v>
      </c>
      <c r="H6" s="33" t="s">
        <v>38</v>
      </c>
      <c r="I6" s="25" t="s">
        <v>47</v>
      </c>
      <c r="J6" s="25" t="s">
        <v>45</v>
      </c>
      <c r="K6" s="29" t="s">
        <v>46</v>
      </c>
      <c r="L6" s="29"/>
      <c r="M6" s="29"/>
      <c r="N6" s="29"/>
      <c r="O6" s="29"/>
      <c r="P6" s="25" t="s">
        <v>48</v>
      </c>
      <c r="Q6" s="25" t="s">
        <v>57</v>
      </c>
      <c r="R6" s="29" t="s">
        <v>49</v>
      </c>
      <c r="S6" s="29"/>
      <c r="T6" s="29"/>
      <c r="U6" s="25" t="s">
        <v>53</v>
      </c>
      <c r="V6" s="25" t="s">
        <v>34</v>
      </c>
      <c r="W6" s="33" t="s">
        <v>60</v>
      </c>
      <c r="X6" s="25"/>
      <c r="Y6" s="25"/>
      <c r="Z6" s="25"/>
    </row>
    <row r="7" spans="1:29" ht="237.75" customHeight="1" x14ac:dyDescent="0.25">
      <c r="A7" s="32"/>
      <c r="B7" s="29"/>
      <c r="C7" s="25"/>
      <c r="D7" s="25"/>
      <c r="E7" s="34"/>
      <c r="F7" s="34"/>
      <c r="G7" s="34"/>
      <c r="H7" s="34"/>
      <c r="I7" s="25"/>
      <c r="J7" s="25"/>
      <c r="K7" s="16" t="s">
        <v>40</v>
      </c>
      <c r="L7" s="16" t="s">
        <v>41</v>
      </c>
      <c r="M7" s="16" t="s">
        <v>42</v>
      </c>
      <c r="N7" s="16" t="s">
        <v>43</v>
      </c>
      <c r="O7" s="16" t="s">
        <v>44</v>
      </c>
      <c r="P7" s="25"/>
      <c r="Q7" s="25"/>
      <c r="R7" s="16" t="s">
        <v>50</v>
      </c>
      <c r="S7" s="16" t="s">
        <v>51</v>
      </c>
      <c r="T7" s="16" t="s">
        <v>52</v>
      </c>
      <c r="U7" s="25"/>
      <c r="V7" s="25"/>
      <c r="W7" s="34"/>
      <c r="X7" s="25"/>
      <c r="Y7" s="25"/>
      <c r="Z7" s="25"/>
      <c r="AC7" s="17"/>
    </row>
    <row r="8" spans="1:29" ht="23.25" customHeight="1" x14ac:dyDescent="0.25">
      <c r="A8" s="15"/>
      <c r="B8" s="14" t="s">
        <v>1</v>
      </c>
      <c r="C8" s="15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</row>
    <row r="9" spans="1:29" ht="33" customHeight="1" x14ac:dyDescent="0.25">
      <c r="A9" s="15">
        <v>9</v>
      </c>
      <c r="B9" s="14" t="s">
        <v>62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9" ht="54" customHeight="1" x14ac:dyDescent="0.25">
      <c r="A10" s="15">
        <v>9.1</v>
      </c>
      <c r="B10" s="15" t="s">
        <v>19</v>
      </c>
      <c r="C10" s="2">
        <v>40.1</v>
      </c>
      <c r="D10" s="2">
        <v>0</v>
      </c>
      <c r="E10" s="2">
        <f>F10+G10+H10</f>
        <v>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>
        <f>I10+J10+P10+Q10</f>
        <v>0</v>
      </c>
      <c r="V10" s="2">
        <f>D10+F10-U10</f>
        <v>0</v>
      </c>
      <c r="W10" s="2"/>
      <c r="X10" s="2"/>
      <c r="Y10" s="2"/>
      <c r="Z10" s="2"/>
    </row>
    <row r="11" spans="1:29" ht="24" customHeight="1" x14ac:dyDescent="0.25">
      <c r="A11" s="15">
        <v>9.1999999999999993</v>
      </c>
      <c r="B11" s="15" t="s">
        <v>20</v>
      </c>
      <c r="C11" s="2">
        <v>40.200000000000003</v>
      </c>
      <c r="D11" s="2">
        <v>0</v>
      </c>
      <c r="E11" s="2">
        <v>0</v>
      </c>
      <c r="F11" s="2">
        <v>0</v>
      </c>
      <c r="G11" s="2">
        <v>0</v>
      </c>
      <c r="H11" s="2"/>
      <c r="I11" s="2">
        <v>0</v>
      </c>
      <c r="J11" s="2">
        <v>0</v>
      </c>
      <c r="K11" s="2"/>
      <c r="L11" s="2">
        <v>0</v>
      </c>
      <c r="M11" s="2"/>
      <c r="N11" s="2"/>
      <c r="O11" s="2"/>
      <c r="P11" s="2">
        <v>0</v>
      </c>
      <c r="Q11" s="2">
        <v>0</v>
      </c>
      <c r="R11" s="2">
        <v>0</v>
      </c>
      <c r="S11" s="2">
        <v>0</v>
      </c>
      <c r="T11" s="2"/>
      <c r="U11" s="2">
        <f t="shared" ref="U11:U38" si="0">I11+J11+P11+Q11</f>
        <v>0</v>
      </c>
      <c r="V11" s="2">
        <f>D11+F11-U11</f>
        <v>0</v>
      </c>
      <c r="W11" s="2"/>
      <c r="X11" s="2">
        <v>0</v>
      </c>
      <c r="Y11" s="2">
        <v>0</v>
      </c>
      <c r="Z11" s="2"/>
    </row>
    <row r="12" spans="1:29" ht="51.75" customHeight="1" x14ac:dyDescent="0.25">
      <c r="A12" s="15">
        <v>9.3000000000000007</v>
      </c>
      <c r="B12" s="15" t="s">
        <v>21</v>
      </c>
      <c r="C12" s="2">
        <v>40.299999999999997</v>
      </c>
      <c r="D12" s="2">
        <v>0</v>
      </c>
      <c r="E12" s="2">
        <f t="shared" ref="E12:E27" si="1">F12+G12+H12</f>
        <v>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>
        <f t="shared" si="0"/>
        <v>0</v>
      </c>
      <c r="V12" s="2">
        <f t="shared" ref="V12:V27" si="2">D12+F12-U12</f>
        <v>0</v>
      </c>
      <c r="W12" s="2"/>
      <c r="X12" s="2"/>
      <c r="Y12" s="2"/>
      <c r="Z12" s="2"/>
    </row>
    <row r="13" spans="1:29" ht="20.25" customHeight="1" x14ac:dyDescent="0.25">
      <c r="A13" s="15">
        <v>9.4</v>
      </c>
      <c r="B13" s="15" t="s">
        <v>3</v>
      </c>
      <c r="C13" s="2">
        <v>40.4</v>
      </c>
      <c r="D13" s="2">
        <v>0</v>
      </c>
      <c r="E13" s="2">
        <f t="shared" si="1"/>
        <v>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>
        <f t="shared" si="0"/>
        <v>0</v>
      </c>
      <c r="V13" s="2">
        <f t="shared" si="2"/>
        <v>0</v>
      </c>
      <c r="W13" s="2"/>
      <c r="X13" s="2"/>
      <c r="Y13" s="2"/>
      <c r="Z13" s="2"/>
    </row>
    <row r="14" spans="1:29" ht="33.75" customHeight="1" x14ac:dyDescent="0.25">
      <c r="A14" s="15">
        <v>9.5</v>
      </c>
      <c r="B14" s="15" t="s">
        <v>22</v>
      </c>
      <c r="C14" s="2">
        <v>40.6</v>
      </c>
      <c r="D14" s="2">
        <v>2</v>
      </c>
      <c r="E14" s="2">
        <v>3</v>
      </c>
      <c r="F14" s="2">
        <f>E14-G14-H14</f>
        <v>2</v>
      </c>
      <c r="G14" s="2">
        <v>0</v>
      </c>
      <c r="H14" s="2">
        <v>1</v>
      </c>
      <c r="I14" s="2">
        <v>1</v>
      </c>
      <c r="J14" s="2">
        <v>0</v>
      </c>
      <c r="K14" s="2">
        <v>0</v>
      </c>
      <c r="L14" s="2"/>
      <c r="M14" s="2"/>
      <c r="N14" s="2"/>
      <c r="O14" s="2"/>
      <c r="P14" s="2">
        <v>3</v>
      </c>
      <c r="Q14" s="2">
        <v>0</v>
      </c>
      <c r="R14" s="2">
        <v>0</v>
      </c>
      <c r="S14" s="2">
        <v>0</v>
      </c>
      <c r="T14" s="2">
        <v>0</v>
      </c>
      <c r="U14" s="2">
        <f t="shared" si="0"/>
        <v>4</v>
      </c>
      <c r="V14" s="2">
        <v>0</v>
      </c>
      <c r="W14" s="2">
        <v>0</v>
      </c>
      <c r="X14" s="2">
        <v>0</v>
      </c>
      <c r="Y14" s="2">
        <v>1</v>
      </c>
      <c r="Z14" s="2">
        <v>100000</v>
      </c>
    </row>
    <row r="15" spans="1:29" ht="42" customHeight="1" x14ac:dyDescent="0.25">
      <c r="A15" s="15">
        <v>9.6</v>
      </c>
      <c r="B15" s="15" t="s">
        <v>4</v>
      </c>
      <c r="C15" s="2">
        <v>40.700000000000003</v>
      </c>
      <c r="D15" s="2">
        <v>0</v>
      </c>
      <c r="E15" s="2">
        <f t="shared" si="1"/>
        <v>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>
        <f t="shared" si="0"/>
        <v>0</v>
      </c>
      <c r="V15" s="2">
        <f t="shared" si="2"/>
        <v>0</v>
      </c>
      <c r="W15" s="2"/>
      <c r="X15" s="2"/>
      <c r="Y15" s="2"/>
      <c r="Z15" s="2"/>
    </row>
    <row r="16" spans="1:29" ht="21" customHeight="1" x14ac:dyDescent="0.25">
      <c r="A16" s="21">
        <v>9.6999999999999993</v>
      </c>
      <c r="B16" s="21" t="s">
        <v>5</v>
      </c>
      <c r="C16" s="2">
        <v>53</v>
      </c>
      <c r="D16" s="2">
        <v>0</v>
      </c>
      <c r="E16" s="2">
        <f t="shared" si="1"/>
        <v>0</v>
      </c>
      <c r="F16" s="2"/>
      <c r="G16" s="4"/>
      <c r="H16" s="4"/>
      <c r="I16" s="2"/>
      <c r="J16" s="4"/>
      <c r="K16" s="4"/>
      <c r="L16" s="2"/>
      <c r="M16" s="2"/>
      <c r="N16" s="2"/>
      <c r="O16" s="2"/>
      <c r="P16" s="2"/>
      <c r="Q16" s="2"/>
      <c r="R16" s="2"/>
      <c r="S16" s="2"/>
      <c r="T16" s="2"/>
      <c r="U16" s="2">
        <f t="shared" si="0"/>
        <v>0</v>
      </c>
      <c r="V16" s="2">
        <f t="shared" si="2"/>
        <v>0</v>
      </c>
      <c r="W16" s="4"/>
      <c r="X16" s="4"/>
      <c r="Y16" s="2"/>
      <c r="Z16" s="2"/>
      <c r="AA16" s="1"/>
    </row>
    <row r="17" spans="1:28" ht="63.75" customHeight="1" x14ac:dyDescent="0.25">
      <c r="A17" s="15">
        <v>9.8000000000000007</v>
      </c>
      <c r="B17" s="15" t="s">
        <v>7</v>
      </c>
      <c r="C17" s="2">
        <v>97.2</v>
      </c>
      <c r="D17" s="2">
        <v>0</v>
      </c>
      <c r="E17" s="2">
        <f t="shared" si="1"/>
        <v>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>
        <f t="shared" si="0"/>
        <v>0</v>
      </c>
      <c r="V17" s="2">
        <f t="shared" si="2"/>
        <v>0</v>
      </c>
      <c r="W17" s="2"/>
      <c r="X17" s="2"/>
      <c r="Y17" s="2"/>
      <c r="Z17" s="2"/>
    </row>
    <row r="18" spans="1:28" ht="49.5" customHeight="1" x14ac:dyDescent="0.25">
      <c r="A18" s="15">
        <v>9.9</v>
      </c>
      <c r="B18" s="15" t="s">
        <v>6</v>
      </c>
      <c r="C18" s="2">
        <v>97.3</v>
      </c>
      <c r="D18" s="2">
        <v>0</v>
      </c>
      <c r="E18" s="2">
        <f t="shared" si="1"/>
        <v>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>
        <f t="shared" si="0"/>
        <v>0</v>
      </c>
      <c r="V18" s="2">
        <f t="shared" si="2"/>
        <v>0</v>
      </c>
      <c r="W18" s="2"/>
      <c r="X18" s="2"/>
      <c r="Y18" s="2"/>
      <c r="Z18" s="2"/>
    </row>
    <row r="19" spans="1:28" ht="24.75" customHeight="1" x14ac:dyDescent="0.25">
      <c r="A19" s="5">
        <v>9.1</v>
      </c>
      <c r="B19" s="15" t="s">
        <v>23</v>
      </c>
      <c r="C19" s="2">
        <v>147</v>
      </c>
      <c r="D19" s="2">
        <v>0</v>
      </c>
      <c r="E19" s="2">
        <f t="shared" si="1"/>
        <v>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>
        <f t="shared" si="0"/>
        <v>0</v>
      </c>
      <c r="V19" s="2">
        <f t="shared" si="2"/>
        <v>0</v>
      </c>
      <c r="W19" s="2"/>
      <c r="X19" s="2"/>
      <c r="Y19" s="2"/>
      <c r="Z19" s="2"/>
    </row>
    <row r="20" spans="1:28" ht="39.75" customHeight="1" x14ac:dyDescent="0.25">
      <c r="A20" s="5">
        <v>9.11</v>
      </c>
      <c r="B20" s="15" t="s">
        <v>8</v>
      </c>
      <c r="C20" s="2">
        <v>166.1</v>
      </c>
      <c r="D20" s="2">
        <v>0</v>
      </c>
      <c r="E20" s="2">
        <f t="shared" si="1"/>
        <v>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>
        <f t="shared" si="0"/>
        <v>0</v>
      </c>
      <c r="V20" s="2">
        <f t="shared" si="2"/>
        <v>0</v>
      </c>
      <c r="W20" s="2"/>
      <c r="X20" s="2"/>
      <c r="Y20" s="2"/>
      <c r="Z20" s="2"/>
    </row>
    <row r="21" spans="1:28" ht="55.5" customHeight="1" x14ac:dyDescent="0.25">
      <c r="A21" s="5">
        <v>9.1199999999999992</v>
      </c>
      <c r="B21" s="15" t="s">
        <v>24</v>
      </c>
      <c r="C21" s="2">
        <v>170.5</v>
      </c>
      <c r="D21" s="2">
        <v>0</v>
      </c>
      <c r="E21" s="2">
        <f t="shared" si="1"/>
        <v>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>
        <f t="shared" si="0"/>
        <v>0</v>
      </c>
      <c r="V21" s="2">
        <f t="shared" si="2"/>
        <v>0</v>
      </c>
      <c r="W21" s="2"/>
      <c r="X21" s="2"/>
      <c r="Y21" s="2"/>
      <c r="Z21" s="2"/>
    </row>
    <row r="22" spans="1:28" ht="48" customHeight="1" x14ac:dyDescent="0.25">
      <c r="A22" s="5">
        <v>9.1300000000000008</v>
      </c>
      <c r="B22" s="15" t="s">
        <v>25</v>
      </c>
      <c r="C22" s="2" t="s">
        <v>9</v>
      </c>
      <c r="D22" s="2">
        <v>0</v>
      </c>
      <c r="E22" s="2">
        <f t="shared" si="1"/>
        <v>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>
        <f t="shared" si="0"/>
        <v>0</v>
      </c>
      <c r="V22" s="2">
        <f t="shared" si="2"/>
        <v>0</v>
      </c>
      <c r="W22" s="2"/>
      <c r="X22" s="2"/>
      <c r="Y22" s="2"/>
      <c r="Z22" s="2"/>
    </row>
    <row r="23" spans="1:28" ht="33.75" customHeight="1" x14ac:dyDescent="0.25">
      <c r="A23" s="5">
        <v>9.14</v>
      </c>
      <c r="B23" s="15" t="s">
        <v>10</v>
      </c>
      <c r="C23" s="2">
        <v>180.1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f t="shared" si="2"/>
        <v>0</v>
      </c>
      <c r="W23" s="2">
        <v>0</v>
      </c>
      <c r="X23" s="2">
        <v>0</v>
      </c>
      <c r="Y23" s="2">
        <v>0</v>
      </c>
      <c r="Z23" s="2">
        <v>0</v>
      </c>
    </row>
    <row r="24" spans="1:28" ht="48" customHeight="1" x14ac:dyDescent="0.25">
      <c r="A24" s="6">
        <v>9.15</v>
      </c>
      <c r="B24" s="21" t="s">
        <v>26</v>
      </c>
      <c r="C24" s="2">
        <v>182</v>
      </c>
      <c r="D24" s="2">
        <v>2</v>
      </c>
      <c r="E24" s="2">
        <v>8</v>
      </c>
      <c r="F24" s="2">
        <f>E24-G24-H24</f>
        <v>7</v>
      </c>
      <c r="G24" s="2">
        <v>0</v>
      </c>
      <c r="H24" s="2">
        <v>1</v>
      </c>
      <c r="I24" s="2">
        <v>2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1</v>
      </c>
      <c r="Q24" s="2">
        <v>1</v>
      </c>
      <c r="R24" s="2">
        <v>1</v>
      </c>
      <c r="S24" s="2">
        <v>0</v>
      </c>
      <c r="T24" s="2">
        <v>0</v>
      </c>
      <c r="U24" s="2">
        <f t="shared" si="0"/>
        <v>4</v>
      </c>
      <c r="V24" s="2">
        <f t="shared" si="2"/>
        <v>5</v>
      </c>
      <c r="W24" s="2">
        <v>0</v>
      </c>
      <c r="X24" s="2">
        <v>1</v>
      </c>
      <c r="Y24" s="2">
        <v>3</v>
      </c>
      <c r="Z24" s="2">
        <v>155000</v>
      </c>
    </row>
    <row r="25" spans="1:28" ht="46.5" customHeight="1" x14ac:dyDescent="0.25">
      <c r="A25" s="5">
        <v>9.16</v>
      </c>
      <c r="B25" s="15" t="s">
        <v>27</v>
      </c>
      <c r="C25" s="2">
        <v>183.1</v>
      </c>
      <c r="D25" s="2">
        <v>0</v>
      </c>
      <c r="E25" s="2">
        <f t="shared" si="1"/>
        <v>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>
        <f t="shared" si="0"/>
        <v>0</v>
      </c>
      <c r="V25" s="2">
        <f t="shared" si="2"/>
        <v>0</v>
      </c>
      <c r="W25" s="2"/>
      <c r="X25" s="2"/>
      <c r="Y25" s="2"/>
      <c r="Z25" s="2"/>
    </row>
    <row r="26" spans="1:28" ht="22.5" customHeight="1" x14ac:dyDescent="0.25">
      <c r="A26" s="5">
        <v>9.17</v>
      </c>
      <c r="B26" s="15" t="s">
        <v>11</v>
      </c>
      <c r="C26" s="2">
        <v>185</v>
      </c>
      <c r="D26" s="2">
        <v>0</v>
      </c>
      <c r="E26" s="2">
        <f t="shared" si="1"/>
        <v>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>
        <f t="shared" si="0"/>
        <v>0</v>
      </c>
      <c r="V26" s="2">
        <f t="shared" si="2"/>
        <v>0</v>
      </c>
      <c r="W26" s="2"/>
      <c r="X26" s="2"/>
      <c r="Y26" s="2"/>
      <c r="Z26" s="2"/>
    </row>
    <row r="27" spans="1:28" ht="64.5" customHeight="1" x14ac:dyDescent="0.25">
      <c r="A27" s="6">
        <v>9.18</v>
      </c>
      <c r="B27" s="2" t="s">
        <v>28</v>
      </c>
      <c r="C27" s="2" t="s">
        <v>66</v>
      </c>
      <c r="D27" s="2">
        <v>0</v>
      </c>
      <c r="E27" s="2">
        <f t="shared" si="1"/>
        <v>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>
        <f t="shared" si="0"/>
        <v>0</v>
      </c>
      <c r="V27" s="2">
        <f t="shared" si="2"/>
        <v>0</v>
      </c>
      <c r="W27" s="2"/>
      <c r="X27" s="2"/>
      <c r="Y27" s="2"/>
      <c r="Z27" s="2"/>
    </row>
    <row r="28" spans="1:28" ht="39.75" customHeight="1" x14ac:dyDescent="0.25">
      <c r="A28" s="23">
        <v>9.19</v>
      </c>
      <c r="B28" s="21" t="s">
        <v>26</v>
      </c>
      <c r="C28" s="2">
        <v>189.3</v>
      </c>
      <c r="D28" s="2">
        <v>0</v>
      </c>
      <c r="E28" s="2">
        <v>42</v>
      </c>
      <c r="F28" s="2">
        <f>E28-G28-H28</f>
        <v>41</v>
      </c>
      <c r="G28" s="2">
        <v>0</v>
      </c>
      <c r="H28" s="2">
        <v>1</v>
      </c>
      <c r="I28" s="2">
        <v>7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6</v>
      </c>
      <c r="Q28" s="2">
        <v>0</v>
      </c>
      <c r="R28" s="2">
        <v>0</v>
      </c>
      <c r="S28" s="2">
        <v>0</v>
      </c>
      <c r="T28" s="2">
        <v>0</v>
      </c>
      <c r="U28" s="2">
        <f t="shared" si="0"/>
        <v>13</v>
      </c>
      <c r="V28" s="2">
        <f>D28+F28-U28</f>
        <v>28</v>
      </c>
      <c r="W28" s="2">
        <v>0</v>
      </c>
      <c r="X28" s="2">
        <v>9</v>
      </c>
      <c r="Y28" s="2">
        <v>7</v>
      </c>
      <c r="Z28" s="7">
        <v>1425000</v>
      </c>
      <c r="AB28" s="3"/>
    </row>
    <row r="29" spans="1:28" ht="54" customHeight="1" x14ac:dyDescent="0.25">
      <c r="A29" s="5">
        <v>9.1999999999999993</v>
      </c>
      <c r="B29" s="15" t="s">
        <v>12</v>
      </c>
      <c r="C29" s="2">
        <v>189.4</v>
      </c>
      <c r="D29" s="2">
        <v>0</v>
      </c>
      <c r="E29" s="2"/>
      <c r="F29" s="2">
        <f t="shared" ref="F29:F41" si="3">E29-G29-H29</f>
        <v>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>
        <f t="shared" si="0"/>
        <v>0</v>
      </c>
      <c r="V29" s="2">
        <f t="shared" ref="V29:V35" si="4">D29+F29-U29</f>
        <v>0</v>
      </c>
      <c r="W29" s="2"/>
      <c r="X29" s="2"/>
      <c r="Y29" s="2"/>
      <c r="Z29" s="2"/>
    </row>
    <row r="30" spans="1:28" ht="83.25" customHeight="1" x14ac:dyDescent="0.25">
      <c r="A30" s="5">
        <v>9.2100000000000009</v>
      </c>
      <c r="B30" s="15" t="s">
        <v>29</v>
      </c>
      <c r="C30" s="2">
        <v>189.5</v>
      </c>
      <c r="D30" s="2">
        <v>0</v>
      </c>
      <c r="E30" s="2"/>
      <c r="F30" s="2">
        <f t="shared" si="3"/>
        <v>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>
        <f t="shared" si="0"/>
        <v>0</v>
      </c>
      <c r="V30" s="2">
        <f t="shared" si="4"/>
        <v>0</v>
      </c>
      <c r="W30" s="2"/>
      <c r="X30" s="2"/>
      <c r="Y30" s="2"/>
      <c r="Z30" s="2"/>
    </row>
    <row r="31" spans="1:28" ht="50.25" customHeight="1" x14ac:dyDescent="0.25">
      <c r="A31" s="5">
        <v>9.2200000000000006</v>
      </c>
      <c r="B31" s="15" t="s">
        <v>30</v>
      </c>
      <c r="C31" s="2">
        <v>189.6</v>
      </c>
      <c r="D31" s="2">
        <v>0</v>
      </c>
      <c r="E31" s="2"/>
      <c r="F31" s="2">
        <f t="shared" si="3"/>
        <v>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>
        <f t="shared" si="0"/>
        <v>0</v>
      </c>
      <c r="V31" s="2">
        <f t="shared" si="4"/>
        <v>0</v>
      </c>
      <c r="W31" s="2"/>
      <c r="X31" s="2"/>
      <c r="Y31" s="2"/>
      <c r="Z31" s="2"/>
    </row>
    <row r="32" spans="1:28" ht="38.25" customHeight="1" x14ac:dyDescent="0.25">
      <c r="A32" s="5">
        <v>9.23</v>
      </c>
      <c r="B32" s="15" t="s">
        <v>13</v>
      </c>
      <c r="C32" s="2">
        <v>189.7</v>
      </c>
      <c r="D32" s="2">
        <v>0</v>
      </c>
      <c r="E32" s="2">
        <v>1</v>
      </c>
      <c r="F32" s="2">
        <f t="shared" si="3"/>
        <v>1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f t="shared" si="0"/>
        <v>0</v>
      </c>
      <c r="V32" s="2">
        <f t="shared" si="4"/>
        <v>1</v>
      </c>
      <c r="W32" s="2">
        <v>0</v>
      </c>
      <c r="X32" s="2">
        <v>0</v>
      </c>
      <c r="Y32" s="2">
        <v>0</v>
      </c>
      <c r="Z32" s="2">
        <v>0</v>
      </c>
    </row>
    <row r="33" spans="1:58" ht="42.75" customHeight="1" x14ac:dyDescent="0.25">
      <c r="A33" s="5">
        <v>9.24</v>
      </c>
      <c r="B33" s="15" t="s">
        <v>31</v>
      </c>
      <c r="C33" s="2">
        <v>189.8</v>
      </c>
      <c r="D33" s="2"/>
      <c r="E33" s="2"/>
      <c r="F33" s="2">
        <f t="shared" si="3"/>
        <v>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>
        <f t="shared" si="0"/>
        <v>0</v>
      </c>
      <c r="V33" s="2">
        <f t="shared" si="4"/>
        <v>0</v>
      </c>
      <c r="W33" s="2"/>
      <c r="X33" s="2"/>
      <c r="Y33" s="2"/>
      <c r="Z33" s="2"/>
    </row>
    <row r="34" spans="1:58" ht="36.75" customHeight="1" x14ac:dyDescent="0.25">
      <c r="A34" s="5">
        <v>9.25</v>
      </c>
      <c r="B34" s="15" t="s">
        <v>63</v>
      </c>
      <c r="C34" s="2">
        <v>189.9</v>
      </c>
      <c r="D34" s="2"/>
      <c r="E34" s="2"/>
      <c r="F34" s="2">
        <f t="shared" si="3"/>
        <v>0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>
        <f t="shared" si="0"/>
        <v>0</v>
      </c>
      <c r="V34" s="2">
        <f t="shared" si="4"/>
        <v>0</v>
      </c>
      <c r="W34" s="2"/>
      <c r="X34" s="2"/>
      <c r="Y34" s="2"/>
      <c r="Z34" s="2"/>
    </row>
    <row r="35" spans="1:58" ht="37.5" customHeight="1" x14ac:dyDescent="0.25">
      <c r="A35" s="23">
        <v>9.26</v>
      </c>
      <c r="B35" s="24" t="s">
        <v>64</v>
      </c>
      <c r="C35" s="6">
        <v>189.1</v>
      </c>
      <c r="D35" s="2">
        <v>0</v>
      </c>
      <c r="E35" s="2">
        <v>0</v>
      </c>
      <c r="F35" s="2">
        <f t="shared" si="3"/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f t="shared" si="0"/>
        <v>0</v>
      </c>
      <c r="V35" s="2">
        <f t="shared" si="4"/>
        <v>0</v>
      </c>
      <c r="W35" s="2">
        <v>0</v>
      </c>
      <c r="X35" s="2">
        <v>0</v>
      </c>
      <c r="Y35" s="2">
        <v>0</v>
      </c>
      <c r="Z35" s="2">
        <v>0</v>
      </c>
    </row>
    <row r="36" spans="1:58" ht="38.25" customHeight="1" x14ac:dyDescent="0.25">
      <c r="A36" s="5">
        <v>9.27</v>
      </c>
      <c r="B36" s="15" t="s">
        <v>32</v>
      </c>
      <c r="C36" s="2" t="s">
        <v>14</v>
      </c>
      <c r="D36" s="2">
        <v>0</v>
      </c>
      <c r="E36" s="2"/>
      <c r="F36" s="2">
        <f t="shared" si="3"/>
        <v>0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>
        <f t="shared" si="0"/>
        <v>0</v>
      </c>
      <c r="V36" s="2">
        <f t="shared" ref="V36:V41" si="5">D36+F36-U36</f>
        <v>0</v>
      </c>
      <c r="W36" s="2"/>
      <c r="X36" s="2"/>
      <c r="Y36" s="2"/>
      <c r="Z36" s="2"/>
    </row>
    <row r="37" spans="1:58" ht="36.75" customHeight="1" x14ac:dyDescent="0.25">
      <c r="A37" s="5">
        <v>9.2899999999999991</v>
      </c>
      <c r="B37" s="15" t="s">
        <v>15</v>
      </c>
      <c r="C37" s="2">
        <v>206.2</v>
      </c>
      <c r="D37" s="2">
        <v>0</v>
      </c>
      <c r="E37" s="2"/>
      <c r="F37" s="2">
        <f t="shared" si="3"/>
        <v>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>
        <f t="shared" si="0"/>
        <v>0</v>
      </c>
      <c r="V37" s="2">
        <f t="shared" si="5"/>
        <v>0</v>
      </c>
      <c r="W37" s="2"/>
      <c r="X37" s="2"/>
      <c r="Y37" s="2"/>
      <c r="Z37" s="2"/>
    </row>
    <row r="38" spans="1:58" ht="21.75" customHeight="1" x14ac:dyDescent="0.25">
      <c r="A38" s="5">
        <v>9.3000000000000007</v>
      </c>
      <c r="B38" s="15" t="s">
        <v>16</v>
      </c>
      <c r="C38" s="2">
        <v>206.3</v>
      </c>
      <c r="D38" s="2">
        <v>0</v>
      </c>
      <c r="E38" s="2">
        <v>0</v>
      </c>
      <c r="F38" s="2">
        <f t="shared" si="3"/>
        <v>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>
        <f t="shared" si="0"/>
        <v>0</v>
      </c>
      <c r="V38" s="2">
        <f t="shared" si="5"/>
        <v>0</v>
      </c>
      <c r="W38" s="2"/>
      <c r="X38" s="2"/>
      <c r="Y38" s="2"/>
      <c r="Z38" s="2"/>
    </row>
    <row r="39" spans="1:58" ht="33" customHeight="1" x14ac:dyDescent="0.25">
      <c r="A39" s="5">
        <v>9.31</v>
      </c>
      <c r="B39" s="21" t="s">
        <v>17</v>
      </c>
      <c r="C39" s="2" t="s">
        <v>68</v>
      </c>
      <c r="D39" s="2">
        <v>2</v>
      </c>
      <c r="E39" s="2">
        <v>54</v>
      </c>
      <c r="F39" s="2">
        <f t="shared" si="3"/>
        <v>40</v>
      </c>
      <c r="G39" s="2">
        <v>4</v>
      </c>
      <c r="H39" s="2">
        <v>10</v>
      </c>
      <c r="I39" s="2">
        <v>5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13</v>
      </c>
      <c r="Q39" s="2">
        <v>2</v>
      </c>
      <c r="R39" s="2">
        <v>2</v>
      </c>
      <c r="S39" s="2"/>
      <c r="T39" s="2">
        <v>0</v>
      </c>
      <c r="U39" s="2">
        <f>I39+J39+P39+Q39</f>
        <v>20</v>
      </c>
      <c r="V39" s="2">
        <f t="shared" si="5"/>
        <v>22</v>
      </c>
      <c r="W39" s="2">
        <v>0</v>
      </c>
      <c r="X39" s="2">
        <v>9</v>
      </c>
      <c r="Y39" s="2">
        <v>6</v>
      </c>
      <c r="Z39" s="2">
        <v>375000</v>
      </c>
      <c r="AA39" s="18"/>
    </row>
    <row r="40" spans="1:58" ht="42.75" customHeight="1" x14ac:dyDescent="0.25">
      <c r="A40" s="5">
        <v>9.32</v>
      </c>
      <c r="B40" s="15" t="s">
        <v>18</v>
      </c>
      <c r="C40" s="2">
        <v>206.8</v>
      </c>
      <c r="D40" s="2"/>
      <c r="E40" s="2"/>
      <c r="F40" s="2">
        <f t="shared" si="3"/>
        <v>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>
        <f>I40+J40+P40+Q40</f>
        <v>0</v>
      </c>
      <c r="V40" s="2">
        <f t="shared" si="5"/>
        <v>0</v>
      </c>
      <c r="W40" s="2"/>
      <c r="X40" s="2"/>
      <c r="Y40" s="2"/>
      <c r="Z40" s="2"/>
      <c r="AR40" s="19"/>
    </row>
    <row r="41" spans="1:58" ht="36.75" customHeight="1" x14ac:dyDescent="0.25">
      <c r="A41" s="23">
        <v>9.33</v>
      </c>
      <c r="B41" s="22" t="s">
        <v>55</v>
      </c>
      <c r="C41" s="10" t="s">
        <v>69</v>
      </c>
      <c r="D41" s="2">
        <v>0</v>
      </c>
      <c r="E41" s="2">
        <v>8</v>
      </c>
      <c r="F41" s="2">
        <f t="shared" si="3"/>
        <v>7</v>
      </c>
      <c r="G41" s="11">
        <v>1</v>
      </c>
      <c r="H41" s="12">
        <v>0</v>
      </c>
      <c r="I41" s="12">
        <v>2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v>1</v>
      </c>
      <c r="Q41" s="12">
        <v>0</v>
      </c>
      <c r="R41" s="12">
        <v>0</v>
      </c>
      <c r="S41" s="12">
        <v>0</v>
      </c>
      <c r="T41" s="12">
        <v>0</v>
      </c>
      <c r="U41" s="2">
        <f>I41+J41+P41+Q41</f>
        <v>3</v>
      </c>
      <c r="V41" s="2">
        <f t="shared" si="5"/>
        <v>4</v>
      </c>
      <c r="W41" s="12">
        <v>0</v>
      </c>
      <c r="X41" s="12">
        <v>1</v>
      </c>
      <c r="Y41" s="12">
        <v>2</v>
      </c>
      <c r="Z41" s="12">
        <v>160000</v>
      </c>
    </row>
    <row r="42" spans="1:58" s="15" customFormat="1" ht="22.5" customHeight="1" x14ac:dyDescent="0.25">
      <c r="B42" s="15" t="s">
        <v>58</v>
      </c>
      <c r="D42" s="20">
        <f>SUM(D10:D41)</f>
        <v>6</v>
      </c>
      <c r="E42" s="15">
        <f>SUM(E10:E41)</f>
        <v>116</v>
      </c>
      <c r="F42" s="15">
        <f t="shared" ref="F42:U42" si="6">SUM(F10:F41)</f>
        <v>98</v>
      </c>
      <c r="G42" s="15">
        <f t="shared" si="6"/>
        <v>5</v>
      </c>
      <c r="H42" s="15">
        <f t="shared" si="6"/>
        <v>13</v>
      </c>
      <c r="I42" s="15">
        <f t="shared" si="6"/>
        <v>17</v>
      </c>
      <c r="J42" s="15">
        <f t="shared" si="6"/>
        <v>0</v>
      </c>
      <c r="K42" s="15">
        <f t="shared" si="6"/>
        <v>0</v>
      </c>
      <c r="L42" s="15">
        <f t="shared" si="6"/>
        <v>0</v>
      </c>
      <c r="M42" s="15">
        <f t="shared" si="6"/>
        <v>0</v>
      </c>
      <c r="N42" s="15">
        <f t="shared" si="6"/>
        <v>0</v>
      </c>
      <c r="O42" s="15">
        <f t="shared" si="6"/>
        <v>0</v>
      </c>
      <c r="P42" s="15">
        <f t="shared" si="6"/>
        <v>24</v>
      </c>
      <c r="Q42" s="15">
        <f t="shared" si="6"/>
        <v>3</v>
      </c>
      <c r="R42" s="15">
        <f t="shared" si="6"/>
        <v>3</v>
      </c>
      <c r="S42" s="15">
        <f t="shared" si="6"/>
        <v>0</v>
      </c>
      <c r="T42" s="15">
        <f t="shared" si="6"/>
        <v>0</v>
      </c>
      <c r="U42" s="15">
        <f t="shared" si="6"/>
        <v>44</v>
      </c>
      <c r="V42" s="15">
        <f>SUM(V10:V41)</f>
        <v>60</v>
      </c>
      <c r="W42" s="15">
        <f>SUM(W10:W41)</f>
        <v>0</v>
      </c>
      <c r="X42" s="15">
        <f>SUM(X10:X41)</f>
        <v>20</v>
      </c>
      <c r="Y42" s="15">
        <f>SUM(Y10:Y41)</f>
        <v>19</v>
      </c>
      <c r="Z42" s="15">
        <f>SUM(Z10:Z41)</f>
        <v>2215000</v>
      </c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</row>
    <row r="43" spans="1:58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</row>
  </sheetData>
  <mergeCells count="25">
    <mergeCell ref="A2:Z2"/>
    <mergeCell ref="A3:Z3"/>
    <mergeCell ref="A4:Z4"/>
    <mergeCell ref="A5:A7"/>
    <mergeCell ref="B5:B7"/>
    <mergeCell ref="W6:W7"/>
    <mergeCell ref="C5:C7"/>
    <mergeCell ref="D5:D7"/>
    <mergeCell ref="E5:H5"/>
    <mergeCell ref="E6:E7"/>
    <mergeCell ref="F6:F7"/>
    <mergeCell ref="P6:P7"/>
    <mergeCell ref="H6:H7"/>
    <mergeCell ref="I6:I7"/>
    <mergeCell ref="K6:O6"/>
    <mergeCell ref="G6:G7"/>
    <mergeCell ref="Z5:Z7"/>
    <mergeCell ref="U6:U7"/>
    <mergeCell ref="V6:V7"/>
    <mergeCell ref="I5:W5"/>
    <mergeCell ref="X5:X7"/>
    <mergeCell ref="Q6:Q7"/>
    <mergeCell ref="J6:J7"/>
    <mergeCell ref="R6:T6"/>
    <mergeCell ref="Y5:Y7"/>
  </mergeCells>
  <phoneticPr fontId="2" type="noConversion"/>
  <pageMargins left="0" right="0" top="0.23622047244094491" bottom="0.23622047244094491" header="0" footer="0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2020-02-20T12:15:42Z</dcterms:modified>
</cp:coreProperties>
</file>