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/>
  </bookViews>
  <sheets>
    <sheet name="Ընդամենը" sheetId="17" r:id="rId1"/>
    <sheet name="Աջափնյակ" sheetId="1" r:id="rId2"/>
    <sheet name="Մալաթիա" sheetId="10" r:id="rId3"/>
    <sheet name="Ավան" sheetId="6" r:id="rId4"/>
    <sheet name="Կենտրոն" sheetId="8" r:id="rId5"/>
    <sheet name="Շենգավիթ" sheetId="11" r:id="rId6"/>
    <sheet name="Արաբկիր" sheetId="2" r:id="rId7"/>
    <sheet name="Էրեբունի" sheetId="7" r:id="rId8"/>
    <sheet name="Գեղարքունիք" sheetId="16" r:id="rId9"/>
    <sheet name="Սյունիք" sheetId="15" r:id="rId10"/>
    <sheet name="Կոտայք" sheetId="14" r:id="rId11"/>
    <sheet name="Տավուշ" sheetId="13" r:id="rId12"/>
    <sheet name="Շիրակ" sheetId="12" r:id="rId13"/>
    <sheet name="Լոռի" sheetId="9" r:id="rId14"/>
    <sheet name="Արմավիր" sheetId="5" r:id="rId15"/>
    <sheet name="Արարատ" sheetId="4" r:id="rId16"/>
    <sheet name="Արագածոտն" sheetId="3" r:id="rId17"/>
  </sheets>
  <definedNames>
    <definedName name="_xlnm.Print_Area" localSheetId="8">Գեղարքունիք!$A$1:$M$19</definedName>
    <definedName name="_xlnm.Print_Area" localSheetId="11">Տավուշ!$A$1:$M$20</definedName>
  </definedNames>
  <calcPr calcId="162913"/>
</workbook>
</file>

<file path=xl/calcChain.xml><?xml version="1.0" encoding="utf-8"?>
<calcChain xmlns="http://schemas.openxmlformats.org/spreadsheetml/2006/main">
  <c r="C19" i="16" l="1"/>
  <c r="D19" i="16"/>
  <c r="E19" i="16"/>
  <c r="F19" i="16"/>
  <c r="G19" i="16"/>
  <c r="H19" i="16"/>
  <c r="I19" i="16"/>
  <c r="J19" i="16"/>
  <c r="K19" i="16"/>
  <c r="L19" i="16"/>
  <c r="M19" i="16"/>
  <c r="F19" i="14"/>
  <c r="H19" i="14"/>
  <c r="I19" i="14"/>
  <c r="J19" i="14"/>
  <c r="K19" i="14"/>
  <c r="L19" i="14"/>
  <c r="M19" i="14"/>
  <c r="C19" i="13"/>
  <c r="D19" i="13"/>
  <c r="E19" i="13"/>
  <c r="F19" i="13"/>
  <c r="G19" i="13"/>
  <c r="H19" i="13"/>
  <c r="I19" i="13"/>
  <c r="J19" i="13"/>
  <c r="K19" i="13"/>
  <c r="L19" i="13"/>
  <c r="M19" i="13"/>
  <c r="C19" i="12"/>
  <c r="D19" i="12"/>
  <c r="E19" i="12"/>
  <c r="F19" i="12"/>
  <c r="G19" i="12"/>
  <c r="H19" i="12"/>
  <c r="I19" i="12"/>
  <c r="J19" i="12"/>
  <c r="K19" i="12"/>
  <c r="L19" i="12"/>
  <c r="M19" i="12"/>
  <c r="C19" i="11"/>
  <c r="D19" i="11"/>
  <c r="F19" i="11"/>
  <c r="G19" i="11"/>
  <c r="H19" i="11"/>
  <c r="I19" i="11"/>
  <c r="J19" i="11"/>
  <c r="K19" i="11"/>
  <c r="L19" i="11"/>
  <c r="M19" i="11"/>
  <c r="D19" i="10"/>
  <c r="F19" i="10"/>
  <c r="H19" i="10"/>
  <c r="I19" i="10"/>
  <c r="J19" i="10"/>
  <c r="K19" i="10"/>
  <c r="L19" i="10"/>
  <c r="M19" i="10"/>
  <c r="G7" i="9"/>
  <c r="I7" i="9"/>
  <c r="K7" i="9"/>
  <c r="L7" i="9"/>
  <c r="F13" i="9"/>
  <c r="F19" i="9"/>
  <c r="G13" i="9"/>
  <c r="I13" i="9"/>
  <c r="K13" i="9"/>
  <c r="K19" i="9"/>
  <c r="G14" i="9"/>
  <c r="I14" i="9"/>
  <c r="K14" i="9"/>
  <c r="L14" i="9"/>
  <c r="C19" i="9"/>
  <c r="D19" i="9"/>
  <c r="E19" i="9"/>
  <c r="G19" i="9"/>
  <c r="H19" i="9"/>
  <c r="I19" i="9"/>
  <c r="J19" i="9"/>
  <c r="M19" i="9"/>
  <c r="C19" i="8"/>
  <c r="D19" i="8"/>
  <c r="E19" i="8"/>
  <c r="F19" i="8"/>
  <c r="G19" i="8"/>
  <c r="H19" i="8"/>
  <c r="I19" i="8"/>
  <c r="J19" i="8"/>
  <c r="K19" i="8"/>
  <c r="L19" i="8"/>
  <c r="M19" i="8"/>
  <c r="D19" i="7"/>
  <c r="F19" i="7"/>
  <c r="G19" i="7"/>
  <c r="J19" i="7"/>
  <c r="K19" i="7"/>
  <c r="M19" i="7"/>
  <c r="C19" i="6"/>
  <c r="D19" i="6"/>
  <c r="E19" i="6"/>
  <c r="F19" i="6"/>
  <c r="G19" i="6"/>
  <c r="H19" i="6"/>
  <c r="I19" i="6"/>
  <c r="J19" i="6"/>
  <c r="K19" i="6"/>
  <c r="L19" i="6"/>
  <c r="M19" i="6"/>
  <c r="D19" i="5"/>
  <c r="E19" i="5"/>
  <c r="F19" i="5"/>
  <c r="G19" i="5"/>
  <c r="H19" i="5"/>
  <c r="I19" i="5"/>
  <c r="J19" i="5"/>
  <c r="K19" i="5"/>
  <c r="L19" i="5"/>
  <c r="M19" i="5"/>
  <c r="L19" i="9"/>
  <c r="C19" i="4"/>
  <c r="D19" i="4"/>
  <c r="E19" i="4"/>
  <c r="F19" i="4"/>
  <c r="G19" i="4"/>
  <c r="H19" i="4"/>
  <c r="I19" i="4"/>
  <c r="J19" i="4"/>
  <c r="K19" i="4"/>
  <c r="L19" i="4"/>
  <c r="M19" i="4"/>
  <c r="C19" i="3"/>
  <c r="D19" i="3"/>
  <c r="E19" i="3"/>
  <c r="F19" i="3"/>
  <c r="G19" i="3"/>
  <c r="H19" i="3"/>
  <c r="I19" i="3"/>
  <c r="J19" i="3"/>
  <c r="K19" i="3"/>
  <c r="L19" i="3"/>
  <c r="M19" i="3"/>
  <c r="C19" i="2"/>
  <c r="D19" i="2"/>
  <c r="E19" i="2"/>
  <c r="F19" i="2"/>
  <c r="G19" i="2"/>
  <c r="I19" i="2"/>
  <c r="J19" i="2"/>
  <c r="K19" i="2"/>
  <c r="L19" i="2"/>
  <c r="M19" i="2"/>
  <c r="M19" i="1"/>
  <c r="M8" i="17"/>
  <c r="L19" i="1"/>
  <c r="L8" i="17"/>
  <c r="K19" i="1"/>
  <c r="K8" i="17"/>
  <c r="J19" i="1"/>
  <c r="J8" i="17"/>
  <c r="I19" i="1"/>
  <c r="I8" i="17"/>
  <c r="H19" i="1"/>
  <c r="H8" i="17"/>
  <c r="G19" i="1"/>
  <c r="G8" i="17"/>
  <c r="F19" i="1"/>
  <c r="F8" i="17"/>
  <c r="E19" i="1"/>
  <c r="E8" i="17"/>
  <c r="D19" i="1"/>
  <c r="D8" i="17"/>
  <c r="C19" i="1"/>
  <c r="C8" i="17"/>
</calcChain>
</file>

<file path=xl/sharedStrings.xml><?xml version="1.0" encoding="utf-8"?>
<sst xmlns="http://schemas.openxmlformats.org/spreadsheetml/2006/main" count="402" uniqueCount="144">
  <si>
    <t>Ð²ÞìºîìàôÂÚàôÜ</t>
  </si>
  <si>
    <t>êïáõ·Çã Ñ³í³ë³ñáõÙ` 1+2=3+4+5+6+7, 7=8+9+10+11</t>
  </si>
  <si>
    <t>Ð/Ñ</t>
  </si>
  <si>
    <t>¸³ï³íáñÇ ³ÝáõÝ, ³½·³ÝáõÝ</t>
  </si>
  <si>
    <t>Ð³ßí»ïáõ Å³Ù³Ý³Ï³ßñç³ÝÇ ëÏ½áõÙ ³Ý³í³ñï í³ñáõÛÃÝ»ñÇ ÙÝ³óáñ¹Á</t>
  </si>
  <si>
    <t>êï³óí»É ¿ í×³ñÙ³Ý Ï³ñ·³¹ñáõÃÛáõÝ ³ñÓ³Ï»Éáõ Ù³ëÇÝ ¹ÇÙáõÙ</t>
  </si>
  <si>
    <t>ëï³óí»É ¿ ¹ÇÙáõÙ ÁÝÃ³óù ãï³Éáõ Ù³ëÇÝ</t>
  </si>
  <si>
    <t xml:space="preserve">Ø»ñÅí»É ¿ </t>
  </si>
  <si>
    <t xml:space="preserve">Ø»ñÅí»É ¿  Ù³ëáí </t>
  </si>
  <si>
    <t>âÇ ³ñÓ³Ïí»É  Ñ³ßí»ïáõ Å³Ù³Ý³Ï³ßñç³ÝáõÙ</t>
  </si>
  <si>
    <t xml:space="preserve">²ñÓ³Ïí»É ¿ í×³ñÙ³Ý Ï³ñ·³¹ñáõÃÛáõÝ </t>
  </si>
  <si>
    <t>êï³óí»É ¿ ³é³ñÏáõÃÛáõÝ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</si>
  <si>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</si>
  <si>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</si>
  <si>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í»ñçáõÙ ³Ý³í³ñï í³ñáõÛÃÝ»ñÇ ÙÝ³óáñ¹Á</t>
  </si>
  <si>
    <t>0</t>
  </si>
  <si>
    <t>ÀÝ¹³Ù»ÝÁ</t>
  </si>
  <si>
    <t>Հ.Շահնազարյան</t>
  </si>
  <si>
    <t>Ա.Ստեփանյան</t>
  </si>
  <si>
    <t>Ս. Թադևոսյան</t>
  </si>
  <si>
    <t xml:space="preserve"> </t>
  </si>
  <si>
    <t>Զ.Նախշքարյան</t>
  </si>
  <si>
    <t>Ս.Հովսեփյան</t>
  </si>
  <si>
    <t>Ռ.Բունիաթյան</t>
  </si>
  <si>
    <t>Ա.Դանիելյան</t>
  </si>
  <si>
    <t>êï³óí»É ¿ ¹ÇÙáõÙ ÁÝÃ³óù ãï³Éáõ Ù³ëÇÝ</t>
  </si>
  <si>
    <t>Ð³ßí»ïáõ Å³Ù³Ý³Ï³ßñç³ÝÇ ëÏ½µáõÙ ³Ý³í³ñï í³ñáõÛÃÝ»ñÇ ÙÝ³óáñ¹Á</t>
  </si>
  <si>
    <t xml:space="preserve">ºñ¨³ÝÇ ²ñ³µÏÇñ ¨ ø³Ý³ù»é-¼»ÛÃáõÝ í³ñã³Ï³Ý ßñç³ÝÝ»ñÇ ÁÝ¹Ñ³Ýáõñ Çñ³í³ëáõÃÛ³Ý ¹³ï³ñ³ÝÇ ÏáÕÙÇó í×³ñÙ³Ý Ï³ñ·³¹ñáõÃÛáõÝ ³ñÓ³Ï»Éáõ í³ñáõÛÃÝ»ñÇ ÁÝÃ³óùÇ Ù³ëÇÝ </t>
  </si>
  <si>
    <t xml:space="preserve"> ÐÐ  Արագածոտնի մարզի ÁÝ¹Ñ³Ýáõñ Çñ³í³ëáõÃÛ³Ý ¹³ï³ñ³ÝÇ ÏáÕÙÇó í×³ñÙ³Ý Ï³ñ·³¹ñáõÃÛáõÝ ³ñÓ³Ï»Éáõ í³ñáõÛÃÝ»ñÇ ÁÝÃ³óùÇ Ù³ëÇÝ </t>
  </si>
  <si>
    <t xml:space="preserve"> ÐÐ Արմավիրի մարզի ÁÝ¹Ñ³Ýáõñ Çñ³í³ëáõÃÛ³Ý ¹³ï³ñ³ÝÇ ÏáÕÙÇó í×³ñÙ³Ý Ï³ñ·³¹ñáõÃÛáõÝ ³ñÓ³Ï»Éáõ í³ñáõÛÃÝ»ñÇ ÁÝÃ³óùÇ Ù³ëÇÝ </t>
  </si>
  <si>
    <t>Ø³ñ·³ñÛ³Ý</t>
  </si>
  <si>
    <t xml:space="preserve"> Ավան և Նոր Նորք վարչական շրջանների ÁÝ¹Ñ³Ýáõñ Çñ³í³ëáõÃÛ³Ý ¹³ï³ñ³ÝÇ ÏáÕÙÇó í×³ñÙ³Ý Ï³ñ·³¹ñáõÃÛáõÝ ³ñÓ³Ï»Éáõ í³ñáõÛÃÝ»ñÇ ÁÝÃ³óùÇ Ù³ëÇÝ </t>
  </si>
  <si>
    <t>Գ.Խաչատրյան</t>
  </si>
  <si>
    <t>Ե.Եսոյան</t>
  </si>
  <si>
    <t>Տ. Ստեփանյան</t>
  </si>
  <si>
    <t>Լ. Գրիգորյան</t>
  </si>
  <si>
    <t xml:space="preserve">01-01-2017 - 30-06-2017թ դրությամբ </t>
  </si>
  <si>
    <t xml:space="preserve"> ÐÐԷրեբունի և Նուբարաշեն  վարչական շրջանների ընդհանուր Çñ³í³ëáõÃÛ³Ý ³é³çÇÝ ³ïÛ³ÝÇ ¹³ï³ñ³ÝÇ ÏáÕÙÇó í×³ñÙ³Ý Ï³ñ·³¹ñáõÃÛáõÝ ³ñÓ³Ï»Éáõ í³ñáõÛÃÝ»ñÇ ÁÝÃ³óùÇ Ù³ëÇÝ 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</si>
  <si>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</si>
  <si>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Ռ Վարդազարյան</t>
  </si>
  <si>
    <t>Ա. Սուքոյան</t>
  </si>
  <si>
    <t xml:space="preserve">Գ.Մազմանյան </t>
  </si>
  <si>
    <t>Կ. Պետրոսյան</t>
  </si>
  <si>
    <t xml:space="preserve">Ռ.Ափինյան </t>
  </si>
  <si>
    <t>Էդ.Ավետիսյան</t>
  </si>
  <si>
    <t xml:space="preserve">Ռ.Ներսիսյան </t>
  </si>
  <si>
    <t>Հ. Զարգարյան</t>
  </si>
  <si>
    <t xml:space="preserve">Ա.Մելքումյան </t>
  </si>
  <si>
    <t xml:space="preserve">2017Ã. 1-ին կիսամյակ </t>
  </si>
  <si>
    <t xml:space="preserve"> ÐÐ Լոռու մարզի ÁÝ¹Ñ³Ýáõñ Çñ³í³ëáõÃÛ³Ý ¹³ï³ñ³ÝÇ ÏáÕÙÇó í×³ñÙ³Ý Ï³ñ·³¹ñáõÃÛáõÝ ³ñÓ³Ï»Éáõ í³ñáõÛÃÝ»ñÇ ÁÝÃ³óùÇ Ù³ëÇÝ </t>
  </si>
  <si>
    <t>Ն. Կարապետյան</t>
  </si>
  <si>
    <t>Լ. ՍարգսÛ³Ý</t>
  </si>
  <si>
    <t>Գ. Ավագյան</t>
  </si>
  <si>
    <t xml:space="preserve">Մալաթիա-Սեբաստիա վարչական շրջանի ÁÝ¹Ñ³Ýáõñ Çñ³í³ëáõÃÛ³Ý ¹³ï³ñ³ÝÇ ÏáÕÙÇó í×³ñÙ³Ý Ï³ñ·³¹ñáõÃÛáõÝ ³ñÓ³Ï»Éáõ í³ñáõÛÃÝ»ñÇ ÁÝÃ³óùÇ Ù³ëÇÝ </t>
  </si>
  <si>
    <t>Գ.Նարինյան</t>
  </si>
  <si>
    <t>Ա. Կուբանյան</t>
  </si>
  <si>
    <t>Ա. Չիչոյան</t>
  </si>
  <si>
    <t>Ն. Հովսեփյան</t>
  </si>
  <si>
    <t xml:space="preserve">  Շենգավիթ վարչական շրջանի ÁÝ¹Ñ³Ýáõñ Çñ³í³ëáõÃÛ³Ý ¹³ï³ñ³ÝÇ ÏáÕÙÇó í×³ñÙ³Ý Ï³ñ·³¹ñáõÃÛáõÝ ³ñÓ³Ï»Éáõ í³ñáõÛÃÝ»ñÇ ÁÝÃ³óùÇ Ù³ëÇÝ </t>
  </si>
  <si>
    <t>2017 Ã.  1 կիսամյակ</t>
  </si>
  <si>
    <t xml:space="preserve"> ÁÝ¹Ñ³Ýáõñ Çñ³í³ëáõÃÛ³Ý ¹³ï³ñ³ÝÇ ÏáÕÙÇó í×³ñÙ³Ý Ï³ñ·³¹ñáõÃÛáõÝ ³ñÓ³Ï»Éáõ í³ñáõÛÃÝ»ñÇ ÁÝÃ³óùÇ Ù³ëÇÝ </t>
  </si>
  <si>
    <t>Ա.Օհանյան</t>
  </si>
  <si>
    <t>Ս.Իսկանդարյան</t>
  </si>
  <si>
    <t xml:space="preserve"> Ա.Կուրեխյան</t>
  </si>
  <si>
    <t xml:space="preserve"> ÐÐ Տավուշի մարզի ÁÝ¹Ñ³Ýáõñ Çñ³í³ëáõÃÛ³Ý ¹³ï³ñ³ÝÇ ÏáÕÙÇó í×³ñÙ³Ý Ï³ñ·³¹ñáõÃÛáõÝ ³ñÓ³Ï»Éáõ í³ñáõÛÃÝ»ñÇ ÁÝÃ³óùÇ Ù³ëÇÝ </t>
  </si>
  <si>
    <t>Ա.Խաչիկյան</t>
  </si>
  <si>
    <t>Էդ.Սեդրակյան</t>
  </si>
  <si>
    <t>Գ. Հեբոյան</t>
  </si>
  <si>
    <t>Ն. Գալստյան</t>
  </si>
  <si>
    <t>Ա.Արզումանյան</t>
  </si>
  <si>
    <t>Տ.Փոլադյան</t>
  </si>
  <si>
    <t>Ա. Սիսակյան</t>
  </si>
  <si>
    <t>Ժ.Ասատրյան</t>
  </si>
  <si>
    <t>Ի.Բեգլարյան</t>
  </si>
  <si>
    <t>Մ.Հովակիմյան</t>
  </si>
  <si>
    <t>Ա.Թումանյան</t>
  </si>
  <si>
    <t>Ս.Գրիգորյան</t>
  </si>
  <si>
    <t xml:space="preserve">2017թ.1-ին կիսամյակ  </t>
  </si>
  <si>
    <t>². ´³¹ÇñÛ³Ý</t>
  </si>
  <si>
    <t>². ¸³íÃÛ³Ý</t>
  </si>
  <si>
    <t>². ´³µ³Û³Ý</t>
  </si>
  <si>
    <t>². ä»ïñáëÛ³Ý</t>
  </si>
  <si>
    <t>¾¹. ²Ù³ÉÛ³Ý</t>
  </si>
  <si>
    <t>¾. ê»¹ñ³ÏÛ³Ý</t>
  </si>
  <si>
    <t>². ØËÇÃ³ñÛ³Ý</t>
  </si>
  <si>
    <t>Գ. Թորոսյան</t>
  </si>
  <si>
    <t>Ա. Փիլոսյան</t>
  </si>
  <si>
    <t>Ս. Երիցյան</t>
  </si>
  <si>
    <t>Ն. Ավետիսյան</t>
  </si>
  <si>
    <t>2017թ. 1-ÇÝ կիսամյակ</t>
  </si>
  <si>
    <t>². ØÏñïãÛ³Ý</t>
  </si>
  <si>
    <t>Լ. Կատվալյան</t>
  </si>
  <si>
    <t xml:space="preserve">Կենտրոն և Նորք-Մարշ վարչական շրջանների  ÁÝ¹Ñ³Ýáõñ Çñ³í³ëáõÃÛ³Ý ³é³çÇÝ ³ïÛ³ÝÇ ¹³ï³ñ³ÝÇ ÏáÕÙÇó վճ³ñÙ³Ý Ï³ñ·³¹ñáõÃÛáõÝ ³ñÓ³Ï»Éáõ í³ñáõÛÃÝ»ñÇ ÁÝÃ³óùÇ Ù³ëÇÝ </t>
  </si>
  <si>
    <t xml:space="preserve"> 2017թ. 1-ÇÝ կիսամյակ</t>
  </si>
  <si>
    <t xml:space="preserve"> ²ç³÷ÝÛ³Ï ¨ ¸³íÃ³ß»Ý í³ñã³Ï³Ý ßñç³ÝÝ»ñÇ ÁÝ¹Ñ³Ýáõñ Çñ³í³ëáõÃÛ³Ý ³é³çÇÝ ³ïÛ³ÝÇ ¹³ï³ñ³ÝÇ ÏáÕÙÇó í×³ñÙ³Ý Ï³ñ·³¹ñáõÃÛáõÝ ³ñÓ³Ï»Éáõ í³ñáõÛÃÝ»ñÇ ÁÝÃ³óùÇ Ù³ëÇÝ </t>
  </si>
  <si>
    <t xml:space="preserve">ÐÐ ÁÝ¹Ñ³Ýáõñ Çñ³í³ëáõÃÛ³Ý ³é³çÇÝ ³ïÛ³ÝÇ ¹³ï³ñ³ÝÝ»ñÇ ÏáÕÙÇó í×³ñÙ³Ý Ï³ñ·³¹ñáõÃÛáõÝ ³ñÓ³Ï»Éáõ í³ñáõÛÃÝ»ñÇ ÁÝÃ³óùÇ Ù³ëÇÝ 
</t>
  </si>
  <si>
    <t>Ա. Թամրազյան</t>
  </si>
  <si>
    <t>Վ. Հարությունյան</t>
  </si>
  <si>
    <t>Յու. Իսկոյան</t>
  </si>
  <si>
    <t>Ա. Գաբրիելյան</t>
  </si>
  <si>
    <t>Ս. Մանուկյան</t>
  </si>
  <si>
    <t>Վ. Մելիքյան</t>
  </si>
  <si>
    <t>Վ. Վարդանյան</t>
  </si>
  <si>
    <t xml:space="preserve"> 2017Ã.1-ին կիսամյակ </t>
  </si>
  <si>
    <t xml:space="preserve"> ÐÐ ¶»Õ³ñùáõÝÇùÇ Ù³ñ½Ç ÁÝ¹Ñ³Ýáõñ Çñ³í³ëáõÃÛ³Ý ³é³çÇÝ ³ïÛ³ÝÇ ¹³ï³ñ³ÝÇ ÏáÕÙÇó í×³ñÙ³Ý Ï³ñ·³¹ñáõÃÛáõÝ ³ñÓ³Ï»Éáõ í³ñáõÛÃÝ»ñÇ ÁÝÃ³óùÇ Ù³ëÇÝ 
</t>
  </si>
  <si>
    <t xml:space="preserve"> ÐÐ Սյունիքի մարզի ÁÝ¹Ñ³Ýáõñ Çñ³í³ëáõÃÛ³Ý ³é³çÇÝ ³ïÛ³ÝÇ ¹³ï³ñ³ÝÇ ÏáÕÙÇó í×³ñÙ³Ý Ï³ñ·³¹ñáõÃÛáõÝ ³ñÓ³Ï»Éáõ í³ñáõÛÃÝ»ñÇ ÁÝÃ³óùÇ Ù³ëÇÝ 
</t>
  </si>
  <si>
    <t xml:space="preserve"> ÐÐ Կոտայքի մարզի ÁÝ¹Ñ³Ýáõñ Çñ³í³ëáõÃÛ³Ý ³é³çÇÝ ³ïÛ³ÝÇ ¹³ï³ñ³ÝÇ ÏáÕÙÇó í×³ñÙ³Ý Ï³ñ·³¹ñáõÃÛáõÝ ³ñÓ³Ï»Éáõ í³ñáõÛÃÝ»ñÇ ÁÝÃ³óùÇ Ù³ëÇÝ 
</t>
  </si>
  <si>
    <t>2017Ã. 1-ÇÝ ÏÇë³ÙÛ³Ï</t>
  </si>
  <si>
    <t>Գ. Հովհաննիսյան</t>
  </si>
  <si>
    <t>Ա. Խաչատրյան</t>
  </si>
  <si>
    <t>Հ. Միքայելյան</t>
  </si>
  <si>
    <t>Լ. Խաչատրյան</t>
  </si>
  <si>
    <t>Հ. Ղազարյան</t>
  </si>
  <si>
    <t>Մ. Գևորգյան</t>
  </si>
  <si>
    <t>Բ. Մկրտչյան</t>
  </si>
  <si>
    <t>Ս. Մնացյան</t>
  </si>
  <si>
    <t>Լ. Հովհաննիսյան</t>
  </si>
  <si>
    <t>Գ. Զաքարյան</t>
  </si>
  <si>
    <t>´. Գրիգորյան</t>
  </si>
  <si>
    <t>ì. Հովնանյան</t>
  </si>
  <si>
    <t>Ա. Աթաբեկյան</t>
  </si>
  <si>
    <t>Ա. Մկոյան</t>
  </si>
  <si>
    <t>¶. Գագիկյան</t>
  </si>
  <si>
    <t>Գ. Վարդանյան</t>
  </si>
  <si>
    <t>Տ. Գրիգորյան</t>
  </si>
  <si>
    <t>Ü. ØËÇÃ³ñÛ³Ý</t>
  </si>
  <si>
    <t xml:space="preserve">Ø. Սիմոնյան  </t>
  </si>
  <si>
    <t>¶. Ֆիդանյան</t>
  </si>
  <si>
    <t xml:space="preserve">¾. ÐáíÑ³ÝÝÇëյան </t>
  </si>
  <si>
    <t xml:space="preserve">Ð. Մելքոնյան  </t>
  </si>
  <si>
    <t xml:space="preserve">Ü. Գրիգորյան </t>
  </si>
  <si>
    <t>2017Ã.  Ïիսամյակ</t>
  </si>
  <si>
    <t>Ե. Քոչարյան</t>
  </si>
  <si>
    <t>Ս. Մատինյան</t>
  </si>
  <si>
    <t>Ս. Սահակյան</t>
  </si>
  <si>
    <t>Գ. Բալյան</t>
  </si>
  <si>
    <t>Ա. Հովհաննիսյան</t>
  </si>
  <si>
    <t>Հ. Դարբինյան</t>
  </si>
  <si>
    <t xml:space="preserve">2017Ã. 1-ÇÝ կիսամյակ </t>
  </si>
  <si>
    <t xml:space="preserve"> ÐÐ Արարատի և Վայոց ձորի մարզ»ñի ÁÝ¹Ñ³Ýáõñ Çñ³í³ëáõÃÛ³Ý ¹³ï³ñ³ÝÇ ÏáÕÙÇó í×³ñÙ³Ý Ï³ñ·³¹ñáõÃÛáõÝ ³ñÓ³Ï»Éáõ í³ñáõÛÃÝ»ñÇ ÁÝÃ³óùÇ Ù³ëÇÝ </t>
  </si>
  <si>
    <t>Մ. Մարգարյան</t>
  </si>
  <si>
    <t>Ա. Մարգարյան</t>
  </si>
  <si>
    <t>Գ. Խաչատրյան</t>
  </si>
  <si>
    <t>Գ. Նարինյան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</si>
</sst>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LatArm"/>
    </font>
    <font>
      <sz val="12"/>
      <name val="Times LatArm"/>
    </font>
    <font>
      <sz val="10"/>
      <name val="Times Armenian"/>
      <family val="1"/>
    </font>
    <font>
      <sz val="10"/>
      <name val="Times LatArm"/>
    </font>
    <font>
      <sz val="12"/>
      <color indexed="8"/>
      <name val="Times LatArm"/>
    </font>
    <font>
      <sz val="10"/>
      <color indexed="8"/>
      <name val="Times LatArm"/>
    </font>
    <font>
      <b/>
      <sz val="10"/>
      <color indexed="8"/>
      <name val="Times LatArm"/>
    </font>
    <font>
      <sz val="14"/>
      <name val="Times LatArm"/>
    </font>
    <font>
      <sz val="11"/>
      <name val="Arial LatArm"/>
      <family val="2"/>
    </font>
    <font>
      <sz val="11"/>
      <name val="Tahoma"/>
      <family val="2"/>
      <charset val="204"/>
    </font>
    <font>
      <sz val="11"/>
      <name val="Calibri"/>
      <family val="2"/>
    </font>
    <font>
      <sz val="10"/>
      <name val="Arial LatArm"/>
      <family val="2"/>
    </font>
    <font>
      <sz val="12"/>
      <name val="Arial LatArm"/>
      <family val="2"/>
    </font>
    <font>
      <sz val="11"/>
      <name val="Arial Armenian"/>
      <family val="2"/>
    </font>
    <font>
      <sz val="14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sz val="12"/>
      <name val="Times Armenian"/>
      <family val="1"/>
    </font>
    <font>
      <sz val="11"/>
      <name val="Times LatArm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1"/>
      <color indexed="8"/>
      <name val="Calibri"/>
      <family val="2"/>
    </font>
    <font>
      <sz val="16"/>
      <name val="Arial"/>
      <family val="2"/>
      <charset val="204"/>
    </font>
    <font>
      <sz val="12"/>
      <name val="Calibri"/>
      <family val="2"/>
    </font>
    <font>
      <sz val="12"/>
      <name val="Tahoma"/>
      <family val="2"/>
      <charset val="204"/>
    </font>
    <font>
      <b/>
      <sz val="12"/>
      <name val="Arial LatArm"/>
      <family val="2"/>
    </font>
    <font>
      <b/>
      <i/>
      <sz val="12"/>
      <name val="Arial LatArm"/>
      <family val="2"/>
    </font>
    <font>
      <sz val="11"/>
      <color indexed="8"/>
      <name val="Calibri"/>
      <family val="2"/>
      <charset val="204"/>
    </font>
    <font>
      <sz val="12"/>
      <color indexed="8"/>
      <name val="Calibri"/>
      <family val="2"/>
    </font>
    <font>
      <b/>
      <sz val="11"/>
      <color rgb="FFFA7D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rgb="FFFF0000"/>
      <name val="Times LatArm"/>
    </font>
    <font>
      <sz val="10"/>
      <color theme="1"/>
      <name val="Calibri"/>
      <family val="2"/>
      <scheme val="minor"/>
    </font>
    <font>
      <sz val="12"/>
      <color theme="1"/>
      <name val="Arial Armenian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32" fillId="4" borderId="8" applyNumberFormat="0" applyAlignment="0" applyProtection="0"/>
    <xf numFmtId="0" fontId="1" fillId="0" borderId="0"/>
    <xf numFmtId="0" fontId="24" fillId="0" borderId="0"/>
  </cellStyleXfs>
  <cellXfs count="195">
    <xf numFmtId="0" fontId="0" fillId="0" borderId="0" xfId="0"/>
    <xf numFmtId="0" fontId="2" fillId="0" borderId="0" xfId="2" applyFont="1"/>
    <xf numFmtId="0" fontId="4" fillId="0" borderId="0" xfId="2" applyFont="1" applyAlignment="1">
      <alignment horizontal="center" wrapText="1"/>
    </xf>
    <xf numFmtId="0" fontId="33" fillId="0" borderId="0" xfId="0" applyFont="1"/>
    <xf numFmtId="0" fontId="34" fillId="0" borderId="1" xfId="2" applyFont="1" applyFill="1" applyBorder="1" applyAlignment="1">
      <alignment horizontal="center" vertical="center" wrapText="1"/>
    </xf>
    <xf numFmtId="0" fontId="0" fillId="0" borderId="0" xfId="0" applyBorder="1"/>
    <xf numFmtId="0" fontId="35" fillId="0" borderId="0" xfId="0" applyFont="1"/>
    <xf numFmtId="0" fontId="9" fillId="0" borderId="0" xfId="0" applyFont="1" applyFill="1" applyBorder="1"/>
    <xf numFmtId="0" fontId="4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wrapText="1"/>
    </xf>
    <xf numFmtId="0" fontId="4" fillId="0" borderId="0" xfId="2" applyFont="1" applyFill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3" fillId="5" borderId="0" xfId="2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/>
    </xf>
    <xf numFmtId="0" fontId="4" fillId="5" borderId="2" xfId="2" applyFont="1" applyFill="1" applyBorder="1" applyAlignment="1">
      <alignment horizontal="center" vertical="center" wrapText="1"/>
    </xf>
    <xf numFmtId="49" fontId="4" fillId="5" borderId="2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/>
    <xf numFmtId="0" fontId="12" fillId="0" borderId="0" xfId="0" applyFont="1" applyFill="1"/>
    <xf numFmtId="0" fontId="13" fillId="0" borderId="0" xfId="0" applyFont="1"/>
    <xf numFmtId="0" fontId="6" fillId="0" borderId="0" xfId="2" applyFont="1" applyAlignment="1">
      <alignment wrapText="1"/>
    </xf>
    <xf numFmtId="0" fontId="0" fillId="3" borderId="0" xfId="0" applyFill="1"/>
    <xf numFmtId="0" fontId="0" fillId="0" borderId="0" xfId="0" applyFill="1"/>
    <xf numFmtId="0" fontId="6" fillId="0" borderId="0" xfId="2" applyFont="1" applyFill="1" applyAlignment="1">
      <alignment wrapText="1"/>
    </xf>
    <xf numFmtId="0" fontId="1" fillId="0" borderId="0" xfId="2" applyFill="1"/>
    <xf numFmtId="0" fontId="1" fillId="0" borderId="0" xfId="2"/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6" fillId="5" borderId="0" xfId="0" applyFont="1" applyFill="1" applyBorder="1"/>
    <xf numFmtId="0" fontId="18" fillId="5" borderId="2" xfId="2" applyFont="1" applyFill="1" applyBorder="1" applyAlignment="1">
      <alignment horizontal="center" wrapText="1"/>
    </xf>
    <xf numFmtId="0" fontId="19" fillId="5" borderId="2" xfId="2" applyFont="1" applyFill="1" applyBorder="1" applyAlignment="1">
      <alignment horizontal="center" wrapText="1"/>
    </xf>
    <xf numFmtId="0" fontId="18" fillId="5" borderId="3" xfId="2" applyFont="1" applyFill="1" applyBorder="1" applyAlignment="1">
      <alignment horizontal="center" wrapText="1"/>
    </xf>
    <xf numFmtId="0" fontId="4" fillId="0" borderId="2" xfId="2" applyFont="1" applyBorder="1" applyAlignment="1" applyProtection="1">
      <alignment horizontal="center" vertical="center" wrapText="1"/>
      <protection locked="0"/>
    </xf>
    <xf numFmtId="0" fontId="20" fillId="0" borderId="2" xfId="2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 applyProtection="1">
      <alignment horizontal="center" vertical="center" wrapText="1"/>
      <protection locked="0"/>
    </xf>
    <xf numFmtId="0" fontId="4" fillId="5" borderId="2" xfId="2" applyFont="1" applyFill="1" applyBorder="1" applyAlignment="1" applyProtection="1">
      <alignment horizontal="center" vertical="center" wrapText="1"/>
      <protection locked="0"/>
    </xf>
    <xf numFmtId="0" fontId="6" fillId="0" borderId="2" xfId="2" applyFont="1" applyFill="1" applyBorder="1" applyAlignment="1" applyProtection="1">
      <alignment horizontal="center" vertical="center" wrapText="1"/>
      <protection locked="0"/>
    </xf>
    <xf numFmtId="0" fontId="19" fillId="5" borderId="2" xfId="2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horizontal="center" vertical="center" wrapText="1"/>
    </xf>
    <xf numFmtId="0" fontId="19" fillId="5" borderId="4" xfId="2" applyFont="1" applyFill="1" applyBorder="1" applyAlignment="1">
      <alignment horizontal="center" vertical="center" wrapText="1"/>
    </xf>
    <xf numFmtId="0" fontId="19" fillId="5" borderId="4" xfId="2" applyFont="1" applyFill="1" applyBorder="1" applyAlignment="1">
      <alignment horizontal="center" vertical="center" wrapText="1"/>
    </xf>
    <xf numFmtId="0" fontId="19" fillId="5" borderId="0" xfId="2" applyFont="1" applyFill="1"/>
    <xf numFmtId="0" fontId="18" fillId="5" borderId="0" xfId="2" applyFont="1" applyFill="1" applyAlignment="1">
      <alignment horizontal="center" wrapText="1"/>
    </xf>
    <xf numFmtId="0" fontId="18" fillId="5" borderId="0" xfId="2" applyFont="1" applyFill="1" applyAlignment="1">
      <alignment horizontal="center" wrapText="1"/>
    </xf>
    <xf numFmtId="0" fontId="18" fillId="5" borderId="2" xfId="2" applyFont="1" applyFill="1" applyBorder="1" applyAlignment="1" applyProtection="1">
      <alignment horizontal="center" wrapText="1"/>
      <protection locked="0"/>
    </xf>
    <xf numFmtId="0" fontId="18" fillId="5" borderId="2" xfId="2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/>
    <xf numFmtId="0" fontId="17" fillId="2" borderId="0" xfId="0" applyFont="1" applyFill="1" applyBorder="1"/>
    <xf numFmtId="0" fontId="17" fillId="5" borderId="0" xfId="0" applyFont="1" applyFill="1"/>
    <xf numFmtId="0" fontId="18" fillId="0" borderId="2" xfId="2" applyFont="1" applyBorder="1" applyAlignment="1" applyProtection="1">
      <alignment horizontal="center" wrapText="1"/>
      <protection locked="0"/>
    </xf>
    <xf numFmtId="0" fontId="18" fillId="0" borderId="2" xfId="2" applyFont="1" applyFill="1" applyBorder="1" applyAlignment="1" applyProtection="1">
      <alignment horizontal="center" wrapText="1"/>
      <protection locked="0"/>
    </xf>
    <xf numFmtId="0" fontId="18" fillId="0" borderId="2" xfId="2" applyFont="1" applyFill="1" applyBorder="1" applyAlignment="1" applyProtection="1">
      <alignment horizontal="center" vertical="center" wrapText="1"/>
      <protection locked="0"/>
    </xf>
    <xf numFmtId="0" fontId="18" fillId="0" borderId="2" xfId="2" applyFont="1" applyBorder="1" applyAlignment="1" applyProtection="1">
      <alignment horizontal="center" vertical="center" wrapText="1"/>
      <protection locked="0"/>
    </xf>
    <xf numFmtId="0" fontId="16" fillId="5" borderId="0" xfId="0" applyFont="1" applyFill="1" applyAlignment="1">
      <alignment horizontal="center"/>
    </xf>
    <xf numFmtId="0" fontId="17" fillId="5" borderId="0" xfId="0" applyFont="1" applyFill="1" applyBorder="1"/>
    <xf numFmtId="0" fontId="17" fillId="5" borderId="0" xfId="0" applyFont="1" applyFill="1" applyAlignment="1">
      <alignment horizontal="center"/>
    </xf>
    <xf numFmtId="0" fontId="4" fillId="5" borderId="2" xfId="2" applyFont="1" applyFill="1" applyBorder="1" applyAlignment="1">
      <alignment horizontal="center" wrapText="1"/>
    </xf>
    <xf numFmtId="0" fontId="18" fillId="5" borderId="3" xfId="2" applyFont="1" applyFill="1" applyBorder="1" applyAlignment="1" applyProtection="1">
      <alignment horizontal="center" wrapText="1"/>
      <protection locked="0"/>
    </xf>
    <xf numFmtId="0" fontId="16" fillId="5" borderId="2" xfId="2" applyFont="1" applyFill="1" applyBorder="1" applyAlignment="1">
      <alignment horizontal="center" wrapText="1"/>
    </xf>
    <xf numFmtId="0" fontId="6" fillId="5" borderId="2" xfId="2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4" fillId="5" borderId="2" xfId="2" applyFont="1" applyFill="1" applyBorder="1" applyAlignment="1">
      <alignment horizontal="left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3" xfId="2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2" xfId="2" applyFont="1" applyFill="1" applyBorder="1" applyAlignment="1" applyProtection="1">
      <alignment horizontal="center" vertical="center" wrapText="1"/>
      <protection locked="0"/>
    </xf>
    <xf numFmtId="0" fontId="16" fillId="5" borderId="2" xfId="2" applyFont="1" applyFill="1" applyBorder="1" applyAlignment="1" applyProtection="1">
      <alignment horizontal="center" vertical="center" wrapText="1"/>
      <protection locked="0"/>
    </xf>
    <xf numFmtId="0" fontId="16" fillId="0" borderId="2" xfId="2" applyFont="1" applyBorder="1" applyAlignment="1" applyProtection="1">
      <alignment horizontal="center" vertical="center" wrapText="1"/>
      <protection locked="0"/>
    </xf>
    <xf numFmtId="0" fontId="16" fillId="5" borderId="3" xfId="2" applyFont="1" applyFill="1" applyBorder="1" applyAlignment="1">
      <alignment horizontal="center" wrapText="1"/>
    </xf>
    <xf numFmtId="0" fontId="16" fillId="0" borderId="2" xfId="2" applyFont="1" applyFill="1" applyBorder="1" applyAlignment="1" applyProtection="1">
      <alignment horizontal="left" vertical="center" wrapText="1"/>
      <protection locked="0"/>
    </xf>
    <xf numFmtId="0" fontId="16" fillId="5" borderId="2" xfId="2" applyFont="1" applyFill="1" applyBorder="1" applyAlignment="1" applyProtection="1">
      <alignment horizontal="left" vertical="center" wrapText="1"/>
      <protection locked="0"/>
    </xf>
    <xf numFmtId="0" fontId="16" fillId="5" borderId="2" xfId="2" applyFont="1" applyFill="1" applyBorder="1" applyAlignment="1">
      <alignment horizontal="left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4" fillId="5" borderId="0" xfId="2" applyFont="1" applyFill="1" applyAlignment="1">
      <alignment horizontal="center" wrapText="1"/>
    </xf>
    <xf numFmtId="0" fontId="1" fillId="5" borderId="0" xfId="2" applyFill="1"/>
    <xf numFmtId="0" fontId="0" fillId="5" borderId="0" xfId="0" applyFill="1"/>
    <xf numFmtId="0" fontId="6" fillId="5" borderId="0" xfId="2" applyFont="1" applyFill="1" applyAlignment="1">
      <alignment wrapText="1"/>
    </xf>
    <xf numFmtId="0" fontId="4" fillId="5" borderId="3" xfId="2" applyFont="1" applyFill="1" applyBorder="1" applyAlignment="1">
      <alignment horizontal="center" wrapText="1"/>
    </xf>
    <xf numFmtId="0" fontId="20" fillId="5" borderId="2" xfId="2" applyFont="1" applyFill="1" applyBorder="1" applyAlignment="1">
      <alignment horizontal="center" wrapText="1"/>
    </xf>
    <xf numFmtId="0" fontId="6" fillId="5" borderId="2" xfId="2" applyFont="1" applyFill="1" applyBorder="1" applyAlignment="1">
      <alignment horizontal="center" wrapText="1"/>
    </xf>
    <xf numFmtId="0" fontId="0" fillId="5" borderId="0" xfId="0" applyFill="1" applyBorder="1"/>
    <xf numFmtId="0" fontId="23" fillId="5" borderId="0" xfId="0" applyFont="1" applyFill="1"/>
    <xf numFmtId="0" fontId="22" fillId="5" borderId="0" xfId="0" applyFont="1" applyFill="1"/>
    <xf numFmtId="0" fontId="20" fillId="5" borderId="2" xfId="2" applyFont="1" applyFill="1" applyBorder="1" applyAlignment="1">
      <alignment horizontal="center" vertical="center" wrapText="1"/>
    </xf>
    <xf numFmtId="0" fontId="20" fillId="5" borderId="2" xfId="2" quotePrefix="1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horizontal="left" vertical="center" wrapText="1"/>
    </xf>
    <xf numFmtId="0" fontId="18" fillId="5" borderId="3" xfId="2" applyFont="1" applyFill="1" applyBorder="1" applyAlignment="1">
      <alignment horizontal="center" vertical="center" wrapText="1"/>
    </xf>
    <xf numFmtId="0" fontId="18" fillId="0" borderId="2" xfId="2" applyFont="1" applyFill="1" applyBorder="1" applyAlignment="1" applyProtection="1">
      <alignment horizontal="left" vertical="center" wrapText="1"/>
      <protection locked="0"/>
    </xf>
    <xf numFmtId="0" fontId="36" fillId="0" borderId="2" xfId="0" applyFont="1" applyBorder="1" applyAlignment="1" applyProtection="1">
      <alignment horizontal="center"/>
      <protection locked="0"/>
    </xf>
    <xf numFmtId="0" fontId="18" fillId="0" borderId="0" xfId="2" applyFont="1" applyFill="1" applyBorder="1" applyAlignment="1" applyProtection="1">
      <alignment horizontal="center" wrapText="1"/>
      <protection locked="0"/>
    </xf>
    <xf numFmtId="0" fontId="18" fillId="0" borderId="3" xfId="2" applyFont="1" applyFill="1" applyBorder="1" applyAlignment="1" applyProtection="1">
      <alignment horizontal="center" wrapText="1"/>
      <protection locked="0"/>
    </xf>
    <xf numFmtId="0" fontId="18" fillId="5" borderId="0" xfId="0" applyFont="1" applyFill="1" applyAlignment="1">
      <alignment horizontal="center"/>
    </xf>
    <xf numFmtId="0" fontId="18" fillId="5" borderId="2" xfId="0" applyFont="1" applyFill="1" applyBorder="1" applyAlignment="1">
      <alignment horizontal="center"/>
    </xf>
    <xf numFmtId="0" fontId="18" fillId="5" borderId="3" xfId="0" applyFont="1" applyFill="1" applyBorder="1" applyAlignment="1">
      <alignment horizontal="center"/>
    </xf>
    <xf numFmtId="0" fontId="4" fillId="5" borderId="3" xfId="2" applyFont="1" applyFill="1" applyBorder="1" applyAlignment="1">
      <alignment horizontal="left" vertical="center" wrapText="1"/>
    </xf>
    <xf numFmtId="0" fontId="6" fillId="5" borderId="2" xfId="2" applyFont="1" applyFill="1" applyBorder="1" applyAlignment="1">
      <alignment horizontal="left" vertical="center" wrapText="1"/>
    </xf>
    <xf numFmtId="0" fontId="4" fillId="5" borderId="2" xfId="2" applyFont="1" applyFill="1" applyBorder="1" applyAlignment="1">
      <alignment vertical="center" wrapText="1"/>
    </xf>
    <xf numFmtId="0" fontId="6" fillId="5" borderId="2" xfId="2" applyFont="1" applyFill="1" applyBorder="1" applyAlignment="1">
      <alignment vertical="center" wrapText="1"/>
    </xf>
    <xf numFmtId="0" fontId="4" fillId="5" borderId="3" xfId="2" applyFont="1" applyFill="1" applyBorder="1" applyAlignment="1">
      <alignment horizontal="center" vertical="center" wrapText="1"/>
    </xf>
    <xf numFmtId="0" fontId="37" fillId="5" borderId="8" xfId="1" applyFont="1" applyFill="1" applyAlignment="1">
      <alignment horizontal="center" vertical="center" wrapText="1"/>
    </xf>
    <xf numFmtId="0" fontId="4" fillId="0" borderId="2" xfId="2" applyFont="1" applyFill="1" applyBorder="1" applyAlignment="1" applyProtection="1">
      <alignment horizontal="left" vertical="center" wrapText="1"/>
      <protection locked="0"/>
    </xf>
    <xf numFmtId="0" fontId="18" fillId="5" borderId="2" xfId="2" applyFont="1" applyFill="1" applyBorder="1" applyAlignment="1" applyProtection="1">
      <alignment horizontal="left" vertical="center" wrapText="1"/>
      <protection locked="0"/>
    </xf>
    <xf numFmtId="0" fontId="18" fillId="5" borderId="0" xfId="0" applyFont="1" applyFill="1" applyAlignment="1" applyProtection="1">
      <alignment vertical="center"/>
      <protection locked="0"/>
    </xf>
    <xf numFmtId="0" fontId="14" fillId="5" borderId="0" xfId="2" applyFont="1" applyFill="1"/>
    <xf numFmtId="0" fontId="15" fillId="5" borderId="0" xfId="2" applyFont="1" applyFill="1" applyAlignment="1">
      <alignment horizontal="center" wrapText="1"/>
    </xf>
    <xf numFmtId="0" fontId="11" fillId="5" borderId="2" xfId="2" applyFont="1" applyFill="1" applyBorder="1" applyAlignment="1">
      <alignment horizontal="center" vertical="center" wrapText="1"/>
    </xf>
    <xf numFmtId="0" fontId="15" fillId="5" borderId="2" xfId="2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left" vertical="center" wrapText="1"/>
    </xf>
    <xf numFmtId="0" fontId="15" fillId="5" borderId="2" xfId="2" applyNumberFormat="1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wrapText="1"/>
    </xf>
    <xf numFmtId="49" fontId="15" fillId="5" borderId="2" xfId="2" applyNumberFormat="1" applyFont="1" applyFill="1" applyBorder="1" applyAlignment="1">
      <alignment horizontal="center" vertical="center" wrapText="1"/>
    </xf>
    <xf numFmtId="0" fontId="15" fillId="5" borderId="3" xfId="2" applyFont="1" applyFill="1" applyBorder="1" applyAlignment="1">
      <alignment horizontal="center" vertical="center" wrapText="1"/>
    </xf>
    <xf numFmtId="0" fontId="15" fillId="5" borderId="2" xfId="2" applyFont="1" applyFill="1" applyBorder="1" applyAlignment="1">
      <alignment horizontal="left" vertical="center" wrapText="1"/>
    </xf>
    <xf numFmtId="0" fontId="27" fillId="5" borderId="1" xfId="2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27" fillId="5" borderId="2" xfId="2" applyFont="1" applyFill="1" applyBorder="1" applyAlignment="1">
      <alignment horizontal="center" vertical="center" wrapText="1"/>
    </xf>
    <xf numFmtId="0" fontId="15" fillId="5" borderId="2" xfId="2" applyFont="1" applyFill="1" applyBorder="1" applyAlignment="1">
      <alignment horizontal="center" wrapText="1"/>
    </xf>
    <xf numFmtId="0" fontId="38" fillId="5" borderId="2" xfId="0" applyFont="1" applyFill="1" applyBorder="1" applyAlignment="1">
      <alignment horizontal="center" vertical="center" wrapText="1"/>
    </xf>
    <xf numFmtId="49" fontId="38" fillId="5" borderId="2" xfId="0" applyNumberFormat="1" applyFont="1" applyFill="1" applyBorder="1" applyAlignment="1">
      <alignment horizontal="center" vertical="center" wrapText="1"/>
    </xf>
    <xf numFmtId="0" fontId="21" fillId="5" borderId="2" xfId="2" applyFont="1" applyFill="1" applyBorder="1" applyAlignment="1">
      <alignment horizontal="center" vertical="center" wrapText="1"/>
    </xf>
    <xf numFmtId="0" fontId="38" fillId="5" borderId="0" xfId="0" applyFont="1" applyFill="1"/>
    <xf numFmtId="0" fontId="38" fillId="5" borderId="0" xfId="0" applyFont="1" applyFill="1" applyBorder="1"/>
    <xf numFmtId="0" fontId="21" fillId="5" borderId="4" xfId="2" applyFont="1" applyFill="1" applyBorder="1" applyAlignment="1">
      <alignment horizontal="center" vertical="center" wrapText="1"/>
    </xf>
    <xf numFmtId="0" fontId="15" fillId="0" borderId="0" xfId="2" applyFont="1"/>
    <xf numFmtId="0" fontId="14" fillId="5" borderId="4" xfId="2" applyFont="1" applyFill="1" applyBorder="1" applyAlignment="1">
      <alignment horizontal="center" vertical="center" wrapText="1"/>
    </xf>
    <xf numFmtId="0" fontId="14" fillId="5" borderId="2" xfId="2" applyFont="1" applyFill="1" applyBorder="1" applyAlignment="1">
      <alignment horizontal="center" vertical="center" wrapText="1"/>
    </xf>
    <xf numFmtId="0" fontId="14" fillId="5" borderId="2" xfId="2" applyFont="1" applyFill="1" applyBorder="1" applyAlignment="1">
      <alignment horizontal="center" wrapText="1"/>
    </xf>
    <xf numFmtId="0" fontId="29" fillId="5" borderId="2" xfId="2" applyFont="1" applyFill="1" applyBorder="1" applyAlignment="1">
      <alignment horizontal="center" vertical="center" wrapText="1"/>
    </xf>
    <xf numFmtId="0" fontId="4" fillId="5" borderId="2" xfId="2" applyNumberFormat="1" applyFont="1" applyFill="1" applyBorder="1" applyAlignment="1">
      <alignment horizontal="center" vertical="center" wrapText="1"/>
    </xf>
    <xf numFmtId="0" fontId="24" fillId="5" borderId="0" xfId="3" applyFill="1"/>
    <xf numFmtId="0" fontId="25" fillId="5" borderId="0" xfId="2" applyFont="1" applyFill="1"/>
    <xf numFmtId="0" fontId="24" fillId="5" borderId="0" xfId="3" applyFill="1" applyBorder="1"/>
    <xf numFmtId="0" fontId="24" fillId="5" borderId="0" xfId="3" applyFill="1" applyBorder="1" applyAlignment="1"/>
    <xf numFmtId="0" fontId="30" fillId="5" borderId="2" xfId="3" applyFont="1" applyFill="1" applyBorder="1" applyAlignment="1">
      <alignment vertical="center"/>
    </xf>
    <xf numFmtId="0" fontId="10" fillId="5" borderId="2" xfId="2" applyFont="1" applyFill="1" applyBorder="1" applyAlignment="1">
      <alignment vertical="center" wrapText="1"/>
    </xf>
    <xf numFmtId="0" fontId="31" fillId="5" borderId="2" xfId="3" applyFont="1" applyFill="1" applyBorder="1" applyAlignment="1">
      <alignment horizontal="center" vertical="center"/>
    </xf>
    <xf numFmtId="0" fontId="4" fillId="5" borderId="2" xfId="2" applyFont="1" applyFill="1" applyBorder="1" applyAlignment="1" applyProtection="1">
      <alignment horizontal="left" vertical="center" wrapText="1"/>
      <protection locked="0"/>
    </xf>
    <xf numFmtId="0" fontId="4" fillId="5" borderId="0" xfId="0" applyFont="1" applyFill="1" applyAlignment="1" applyProtection="1">
      <alignment horizontal="left" vertical="center"/>
      <protection locked="0"/>
    </xf>
    <xf numFmtId="0" fontId="7" fillId="5" borderId="2" xfId="2" applyFont="1" applyFill="1" applyBorder="1" applyAlignment="1">
      <alignment horizontal="center" vertical="center" wrapText="1"/>
    </xf>
    <xf numFmtId="0" fontId="6" fillId="5" borderId="0" xfId="2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 wrapText="1"/>
    </xf>
    <xf numFmtId="0" fontId="21" fillId="5" borderId="0" xfId="2" applyFont="1" applyFill="1" applyBorder="1" applyAlignment="1">
      <alignment horizontal="center" vertical="center" wrapText="1"/>
    </xf>
    <xf numFmtId="0" fontId="7" fillId="5" borderId="2" xfId="3" applyFont="1" applyFill="1" applyBorder="1" applyAlignment="1">
      <alignment horizontal="left" vertical="center"/>
    </xf>
    <xf numFmtId="0" fontId="4" fillId="0" borderId="2" xfId="2" applyFont="1" applyFill="1" applyBorder="1" applyAlignment="1" applyProtection="1">
      <alignment vertical="center" wrapText="1"/>
      <protection locked="0"/>
    </xf>
    <xf numFmtId="0" fontId="17" fillId="2" borderId="3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8" fillId="2" borderId="2" xfId="2" applyFont="1" applyFill="1" applyBorder="1" applyAlignment="1" applyProtection="1">
      <alignment vertical="center" wrapText="1"/>
      <protection locked="0"/>
    </xf>
    <xf numFmtId="0" fontId="18" fillId="2" borderId="2" xfId="2" applyFont="1" applyFill="1" applyBorder="1" applyAlignment="1">
      <alignment vertical="center" wrapText="1"/>
    </xf>
    <xf numFmtId="0" fontId="19" fillId="5" borderId="2" xfId="2" applyFont="1" applyFill="1" applyBorder="1" applyAlignment="1" applyProtection="1">
      <alignment horizontal="center" vertical="center" wrapText="1"/>
      <protection locked="0"/>
    </xf>
    <xf numFmtId="0" fontId="18" fillId="5" borderId="2" xfId="2" applyFont="1" applyFill="1" applyBorder="1" applyAlignment="1" applyProtection="1">
      <alignment horizontal="center" vertical="center" wrapText="1"/>
      <protection locked="0"/>
    </xf>
    <xf numFmtId="0" fontId="28" fillId="0" borderId="0" xfId="2" applyFont="1" applyFill="1" applyAlignment="1">
      <alignment horizontal="center" vertical="center" wrapText="1"/>
    </xf>
    <xf numFmtId="0" fontId="15" fillId="0" borderId="5" xfId="2" applyFont="1" applyFill="1" applyBorder="1" applyAlignment="1">
      <alignment horizontal="center" vertical="center" wrapText="1"/>
    </xf>
    <xf numFmtId="0" fontId="14" fillId="5" borderId="2" xfId="2" applyFont="1" applyFill="1" applyBorder="1" applyAlignment="1">
      <alignment horizontal="center"/>
    </xf>
    <xf numFmtId="0" fontId="14" fillId="5" borderId="4" xfId="2" applyFont="1" applyFill="1" applyBorder="1" applyAlignment="1">
      <alignment horizontal="center" vertical="center" wrapText="1"/>
    </xf>
    <xf numFmtId="0" fontId="14" fillId="5" borderId="6" xfId="2" applyFont="1" applyFill="1" applyBorder="1" applyAlignment="1">
      <alignment horizontal="center" vertical="center" wrapText="1"/>
    </xf>
    <xf numFmtId="0" fontId="15" fillId="0" borderId="0" xfId="2" applyFont="1" applyAlignment="1">
      <alignment horizont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6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wrapText="1"/>
    </xf>
    <xf numFmtId="0" fontId="4" fillId="0" borderId="0" xfId="2" applyFont="1" applyFill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5" fillId="5" borderId="2" xfId="2" applyFont="1" applyFill="1" applyBorder="1" applyAlignment="1">
      <alignment horizontal="center"/>
    </xf>
    <xf numFmtId="0" fontId="1" fillId="5" borderId="2" xfId="2" applyFont="1" applyFill="1" applyBorder="1" applyAlignment="1">
      <alignment horizontal="center"/>
    </xf>
    <xf numFmtId="0" fontId="18" fillId="5" borderId="0" xfId="2" applyFont="1" applyFill="1" applyAlignment="1">
      <alignment horizontal="center" wrapText="1"/>
    </xf>
    <xf numFmtId="0" fontId="16" fillId="5" borderId="0" xfId="2" applyFont="1" applyFill="1" applyAlignment="1">
      <alignment horizontal="center" vertical="center" wrapText="1"/>
    </xf>
    <xf numFmtId="0" fontId="18" fillId="5" borderId="5" xfId="2" applyFont="1" applyFill="1" applyBorder="1" applyAlignment="1" applyProtection="1">
      <alignment horizontal="center" vertical="center" wrapText="1"/>
      <protection locked="0"/>
    </xf>
    <xf numFmtId="0" fontId="19" fillId="5" borderId="2" xfId="2" applyFont="1" applyFill="1" applyBorder="1" applyAlignment="1">
      <alignment horizontal="center"/>
    </xf>
    <xf numFmtId="0" fontId="19" fillId="5" borderId="4" xfId="2" applyFont="1" applyFill="1" applyBorder="1" applyAlignment="1">
      <alignment horizontal="center" vertical="center" wrapText="1"/>
    </xf>
    <xf numFmtId="0" fontId="19" fillId="5" borderId="6" xfId="2" applyFont="1" applyFill="1" applyBorder="1" applyAlignment="1">
      <alignment horizontal="center"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16" fillId="5" borderId="0" xfId="2" applyFont="1" applyFill="1" applyAlignment="1">
      <alignment horizontal="center" wrapText="1"/>
    </xf>
    <xf numFmtId="0" fontId="11" fillId="5" borderId="4" xfId="2" applyFont="1" applyFill="1" applyBorder="1" applyAlignment="1">
      <alignment horizontal="center" vertical="center" wrapText="1"/>
    </xf>
    <xf numFmtId="0" fontId="11" fillId="5" borderId="6" xfId="2" applyFont="1" applyFill="1" applyBorder="1" applyAlignment="1">
      <alignment horizontal="center" vertical="center" wrapText="1"/>
    </xf>
    <xf numFmtId="0" fontId="11" fillId="5" borderId="2" xfId="2" applyFont="1" applyFill="1" applyBorder="1" applyAlignment="1">
      <alignment horizontal="center" vertical="center" wrapText="1"/>
    </xf>
    <xf numFmtId="0" fontId="15" fillId="5" borderId="0" xfId="2" applyFont="1" applyFill="1" applyAlignment="1">
      <alignment horizontal="center" wrapText="1"/>
    </xf>
    <xf numFmtId="0" fontId="15" fillId="5" borderId="0" xfId="2" applyFont="1" applyFill="1" applyAlignment="1">
      <alignment horizontal="center" vertical="center" wrapText="1"/>
    </xf>
    <xf numFmtId="0" fontId="15" fillId="5" borderId="5" xfId="2" applyFont="1" applyFill="1" applyBorder="1" applyAlignment="1">
      <alignment horizontal="center" vertical="center" wrapText="1"/>
    </xf>
    <xf numFmtId="0" fontId="21" fillId="5" borderId="4" xfId="2" applyFont="1" applyFill="1" applyBorder="1" applyAlignment="1">
      <alignment horizontal="center" vertical="center" wrapText="1"/>
    </xf>
    <xf numFmtId="0" fontId="21" fillId="5" borderId="6" xfId="2" applyFont="1" applyFill="1" applyBorder="1" applyAlignment="1">
      <alignment horizontal="center" vertical="center" wrapText="1"/>
    </xf>
    <xf numFmtId="0" fontId="4" fillId="5" borderId="0" xfId="2" applyFont="1" applyFill="1" applyAlignment="1">
      <alignment horizontal="center" wrapText="1"/>
    </xf>
    <xf numFmtId="0" fontId="21" fillId="5" borderId="0" xfId="2" applyFont="1" applyFill="1" applyAlignment="1">
      <alignment horizontal="center" vertical="center" wrapText="1"/>
    </xf>
    <xf numFmtId="0" fontId="1" fillId="5" borderId="2" xfId="2" applyFill="1" applyBorder="1" applyAlignment="1">
      <alignment horizontal="center"/>
    </xf>
    <xf numFmtId="0" fontId="1" fillId="5" borderId="0" xfId="2" applyFill="1" applyAlignment="1">
      <alignment horizontal="right" wrapText="1"/>
    </xf>
    <xf numFmtId="0" fontId="18" fillId="5" borderId="0" xfId="2" applyFont="1" applyFill="1" applyAlignment="1">
      <alignment horizontal="center" vertical="center" wrapText="1"/>
    </xf>
    <xf numFmtId="0" fontId="24" fillId="5" borderId="2" xfId="3" applyFill="1" applyBorder="1" applyAlignment="1">
      <alignment horizontal="center" wrapText="1"/>
    </xf>
    <xf numFmtId="0" fontId="20" fillId="5" borderId="2" xfId="2" applyFont="1" applyFill="1" applyBorder="1" applyAlignment="1">
      <alignment horizontal="center"/>
    </xf>
    <xf numFmtId="0" fontId="2" fillId="5" borderId="2" xfId="2" applyFont="1" applyFill="1" applyBorder="1" applyAlignment="1">
      <alignment horizontal="center"/>
    </xf>
    <xf numFmtId="0" fontId="16" fillId="5" borderId="5" xfId="2" applyFont="1" applyFill="1" applyBorder="1" applyAlignment="1" applyProtection="1">
      <alignment horizontal="center" vertical="center" wrapText="1"/>
      <protection locked="0"/>
    </xf>
    <xf numFmtId="0" fontId="16" fillId="5" borderId="7" xfId="0" applyFont="1" applyFill="1" applyBorder="1" applyAlignment="1">
      <alignment horizontal="center"/>
    </xf>
  </cellXfs>
  <cellStyles count="4">
    <cellStyle name="Calculation 2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C25" sqref="C25"/>
    </sheetView>
  </sheetViews>
  <sheetFormatPr defaultRowHeight="15"/>
  <cols>
    <col min="1" max="1" width="4.42578125" customWidth="1"/>
    <col min="2" max="2" width="17.85546875" customWidth="1"/>
    <col min="3" max="3" width="20" customWidth="1"/>
    <col min="4" max="4" width="16.7109375" customWidth="1"/>
    <col min="5" max="5" width="9.42578125" customWidth="1"/>
    <col min="6" max="6" width="13.140625" customWidth="1"/>
    <col min="7" max="7" width="12.140625" customWidth="1"/>
    <col min="8" max="8" width="20" customWidth="1"/>
    <col min="9" max="9" width="17.28515625" customWidth="1"/>
    <col min="10" max="10" width="13.28515625" customWidth="1"/>
    <col min="11" max="11" width="11.42578125" customWidth="1"/>
    <col min="12" max="12" width="14.5703125" customWidth="1"/>
    <col min="13" max="13" width="21.28515625" customWidth="1"/>
  </cols>
  <sheetData>
    <row r="1" spans="1:13" ht="27.75" customHeight="1">
      <c r="A1" s="128"/>
      <c r="B1" s="155" t="s">
        <v>0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</row>
    <row r="2" spans="1:13" ht="6.75" customHeight="1">
      <c r="A2" s="160" t="s">
        <v>95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</row>
    <row r="3" spans="1:13" ht="40.5" customHeight="1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</row>
    <row r="4" spans="1:13" ht="25.5" customHeight="1">
      <c r="A4" s="128"/>
      <c r="B4" s="156" t="s">
        <v>107</v>
      </c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</row>
    <row r="5" spans="1:13" ht="25.5" customHeight="1">
      <c r="A5" s="157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</row>
    <row r="6" spans="1:13" ht="97.5" customHeight="1">
      <c r="A6" s="158"/>
      <c r="B6" s="158"/>
      <c r="C6" s="129" t="s">
        <v>4</v>
      </c>
      <c r="D6" s="130" t="s">
        <v>5</v>
      </c>
      <c r="E6" s="130" t="s">
        <v>25</v>
      </c>
      <c r="F6" s="130" t="s">
        <v>7</v>
      </c>
      <c r="G6" s="130" t="s">
        <v>8</v>
      </c>
      <c r="H6" s="130" t="s">
        <v>9</v>
      </c>
      <c r="I6" s="130" t="s">
        <v>10</v>
      </c>
      <c r="J6" s="130" t="s">
        <v>11</v>
      </c>
      <c r="K6" s="130" t="s">
        <v>12</v>
      </c>
      <c r="L6" s="130" t="s">
        <v>13</v>
      </c>
      <c r="M6" s="130" t="s">
        <v>14</v>
      </c>
    </row>
    <row r="7" spans="1:13" ht="23.25" customHeight="1">
      <c r="A7" s="159"/>
      <c r="B7" s="159"/>
      <c r="C7" s="132">
        <v>1</v>
      </c>
      <c r="D7" s="132">
        <v>2</v>
      </c>
      <c r="E7" s="132">
        <v>3</v>
      </c>
      <c r="F7" s="132">
        <v>4</v>
      </c>
      <c r="G7" s="132">
        <v>5</v>
      </c>
      <c r="H7" s="132">
        <v>6</v>
      </c>
      <c r="I7" s="132">
        <v>7</v>
      </c>
      <c r="J7" s="132">
        <v>8</v>
      </c>
      <c r="K7" s="132">
        <v>9</v>
      </c>
      <c r="L7" s="132">
        <v>10</v>
      </c>
      <c r="M7" s="132">
        <v>11</v>
      </c>
    </row>
    <row r="8" spans="1:13" ht="56.25" customHeight="1">
      <c r="A8" s="131"/>
      <c r="B8" s="111" t="s">
        <v>16</v>
      </c>
      <c r="C8" s="110">
        <f>SUM(Աջափնյակ:Արագածոտն!C19)</f>
        <v>2773</v>
      </c>
      <c r="D8" s="110">
        <f>SUM(Աջափնյակ:Արագածոտն!D19)</f>
        <v>40381</v>
      </c>
      <c r="E8" s="110">
        <f>SUM(Աջափնյակ:Արագածոտն!E19)</f>
        <v>33</v>
      </c>
      <c r="F8" s="110">
        <f>SUM(Աջափնյակ:Արագածոտն!F19)</f>
        <v>3144</v>
      </c>
      <c r="G8" s="110">
        <f>SUM(Աջափնյակ:Արագածոտն!G19)</f>
        <v>3131</v>
      </c>
      <c r="H8" s="110">
        <f>SUM(Աջափնյակ:Արագածոտն!H19)</f>
        <v>4454</v>
      </c>
      <c r="I8" s="110">
        <f>SUM(Աջափնյակ:Արագածոտն!I19)</f>
        <v>32392</v>
      </c>
      <c r="J8" s="110">
        <f>SUM(Աջափնյակ:Արագածոտն!J19)</f>
        <v>897</v>
      </c>
      <c r="K8" s="110">
        <f>SUM(Աջափնյակ:Արագածոտն!K19)</f>
        <v>11340</v>
      </c>
      <c r="L8" s="110">
        <f>SUM(Աջափնյակ:Արագածոտն!L19)</f>
        <v>7817</v>
      </c>
      <c r="M8" s="110">
        <f>SUM(Աջափնյակ:Արագածոտն!M19)</f>
        <v>12338</v>
      </c>
    </row>
    <row r="9" spans="1:1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3" spans="1:13" ht="15.75">
      <c r="B13" s="7"/>
      <c r="C13" s="8"/>
      <c r="D13" s="8"/>
      <c r="E13" s="8"/>
      <c r="F13" s="8"/>
      <c r="G13" s="8"/>
      <c r="H13" s="5"/>
      <c r="I13" s="8"/>
      <c r="J13" s="8"/>
      <c r="K13" s="8"/>
      <c r="L13" s="8"/>
      <c r="M13" s="8"/>
    </row>
    <row r="14" spans="1:13" ht="15.75">
      <c r="B14" s="9"/>
      <c r="C14" s="8"/>
      <c r="D14" s="8"/>
      <c r="E14" s="8"/>
      <c r="F14" s="8"/>
      <c r="G14" s="8"/>
      <c r="H14" s="5"/>
      <c r="I14" s="8"/>
      <c r="J14" s="5"/>
      <c r="K14" s="5"/>
      <c r="L14" s="5"/>
      <c r="M14" s="5"/>
    </row>
    <row r="15" spans="1:13" ht="15.75">
      <c r="B15" s="7"/>
      <c r="C15" s="8"/>
      <c r="D15" s="8"/>
      <c r="E15" s="8"/>
      <c r="F15" s="8"/>
      <c r="G15" s="10"/>
      <c r="H15" s="5"/>
      <c r="I15" s="8"/>
      <c r="J15" s="5"/>
      <c r="K15" s="5"/>
      <c r="L15" s="5"/>
      <c r="M15" s="5"/>
    </row>
  </sheetData>
  <mergeCells count="6">
    <mergeCell ref="B1:M1"/>
    <mergeCell ref="B4:M4"/>
    <mergeCell ref="A5:M5"/>
    <mergeCell ref="A6:A7"/>
    <mergeCell ref="B6:B7"/>
    <mergeCell ref="A2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28"/>
  <sheetViews>
    <sheetView topLeftCell="A4" workbookViewId="0">
      <selection activeCell="B27" sqref="B27"/>
    </sheetView>
  </sheetViews>
  <sheetFormatPr defaultRowHeight="15"/>
  <cols>
    <col min="1" max="1" width="4.42578125" customWidth="1"/>
    <col min="2" max="2" width="21.28515625" customWidth="1"/>
    <col min="3" max="3" width="12.140625" customWidth="1"/>
    <col min="4" max="4" width="13" customWidth="1"/>
    <col min="5" max="5" width="9.42578125" customWidth="1"/>
    <col min="6" max="6" width="10.7109375" customWidth="1"/>
    <col min="7" max="7" width="8.5703125" customWidth="1"/>
    <col min="8" max="8" width="10.5703125" customWidth="1"/>
    <col min="9" max="9" width="10.28515625" customWidth="1"/>
    <col min="10" max="10" width="10" customWidth="1"/>
    <col min="11" max="11" width="8.85546875" customWidth="1"/>
    <col min="12" max="12" width="11.28515625" customWidth="1"/>
    <col min="13" max="13" width="13" customWidth="1"/>
  </cols>
  <sheetData>
    <row r="1" spans="1:15" ht="15.75">
      <c r="A1" s="1"/>
      <c r="B1" s="163" t="s">
        <v>0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</row>
    <row r="2" spans="1:15" ht="42.75" customHeight="1">
      <c r="A2" s="2"/>
      <c r="B2" s="164" t="s">
        <v>94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1:15" ht="25.5" customHeight="1">
      <c r="A3" s="1"/>
      <c r="B3" s="165" t="s">
        <v>89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5" ht="25.5" customHeight="1">
      <c r="A4" s="167" t="s">
        <v>1</v>
      </c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</row>
    <row r="5" spans="1:15" ht="97.5" customHeight="1">
      <c r="A5" s="161" t="s">
        <v>2</v>
      </c>
      <c r="B5" s="161" t="s">
        <v>3</v>
      </c>
      <c r="C5" s="63" t="s">
        <v>4</v>
      </c>
      <c r="D5" s="60" t="s">
        <v>5</v>
      </c>
      <c r="E5" s="60" t="s">
        <v>25</v>
      </c>
      <c r="F5" s="60" t="s">
        <v>7</v>
      </c>
      <c r="G5" s="60" t="s">
        <v>8</v>
      </c>
      <c r="H5" s="60" t="s">
        <v>9</v>
      </c>
      <c r="I5" s="60" t="s">
        <v>10</v>
      </c>
      <c r="J5" s="60" t="s">
        <v>11</v>
      </c>
      <c r="K5" s="60" t="s">
        <v>12</v>
      </c>
      <c r="L5" s="60" t="s">
        <v>13</v>
      </c>
      <c r="M5" s="60" t="s">
        <v>14</v>
      </c>
    </row>
    <row r="6" spans="1:15" ht="23.25" customHeight="1">
      <c r="A6" s="162"/>
      <c r="B6" s="162"/>
      <c r="C6" s="15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</row>
    <row r="7" spans="1:15" ht="30" customHeight="1">
      <c r="A7" s="60">
        <v>1</v>
      </c>
      <c r="B7" s="61" t="s">
        <v>84</v>
      </c>
      <c r="C7" s="15">
        <v>73</v>
      </c>
      <c r="D7" s="15">
        <v>448</v>
      </c>
      <c r="E7" s="15">
        <v>0</v>
      </c>
      <c r="F7" s="15">
        <v>37</v>
      </c>
      <c r="G7" s="15">
        <v>110</v>
      </c>
      <c r="H7" s="15">
        <v>76</v>
      </c>
      <c r="I7" s="15">
        <v>298</v>
      </c>
      <c r="J7" s="15">
        <v>2</v>
      </c>
      <c r="K7" s="15">
        <v>50</v>
      </c>
      <c r="L7" s="15">
        <v>93</v>
      </c>
      <c r="M7" s="15">
        <v>153</v>
      </c>
      <c r="N7" s="4"/>
      <c r="O7" s="5"/>
    </row>
    <row r="8" spans="1:15" ht="30" customHeight="1">
      <c r="A8" s="60">
        <v>2</v>
      </c>
      <c r="B8" s="61" t="s">
        <v>85</v>
      </c>
      <c r="C8" s="15">
        <v>0</v>
      </c>
      <c r="D8" s="15">
        <v>274</v>
      </c>
      <c r="E8" s="15">
        <v>0</v>
      </c>
      <c r="F8" s="15">
        <v>62</v>
      </c>
      <c r="G8" s="15">
        <v>31</v>
      </c>
      <c r="H8" s="15">
        <v>0</v>
      </c>
      <c r="I8" s="15">
        <v>181</v>
      </c>
      <c r="J8" s="15">
        <v>3</v>
      </c>
      <c r="K8" s="15">
        <v>68</v>
      </c>
      <c r="L8" s="15">
        <v>108</v>
      </c>
      <c r="M8" s="15">
        <v>2</v>
      </c>
    </row>
    <row r="9" spans="1:15" ht="30" customHeight="1">
      <c r="A9" s="60">
        <v>3</v>
      </c>
      <c r="B9" s="61" t="s">
        <v>86</v>
      </c>
      <c r="C9" s="15">
        <v>20</v>
      </c>
      <c r="D9" s="15">
        <v>272</v>
      </c>
      <c r="E9" s="15">
        <v>0</v>
      </c>
      <c r="F9" s="15">
        <v>58</v>
      </c>
      <c r="G9" s="15">
        <v>92</v>
      </c>
      <c r="H9" s="15">
        <v>0</v>
      </c>
      <c r="I9" s="15">
        <v>142</v>
      </c>
      <c r="J9" s="15">
        <v>0</v>
      </c>
      <c r="K9" s="15">
        <v>0</v>
      </c>
      <c r="L9" s="16" t="s">
        <v>15</v>
      </c>
      <c r="M9" s="15">
        <v>142</v>
      </c>
    </row>
    <row r="10" spans="1:15" ht="30" customHeight="1">
      <c r="A10" s="60">
        <v>4</v>
      </c>
      <c r="B10" s="61" t="s">
        <v>88</v>
      </c>
      <c r="C10" s="15">
        <v>54</v>
      </c>
      <c r="D10" s="15">
        <v>464</v>
      </c>
      <c r="E10" s="15">
        <v>0</v>
      </c>
      <c r="F10" s="15">
        <v>24</v>
      </c>
      <c r="G10" s="15">
        <v>1</v>
      </c>
      <c r="H10" s="15">
        <v>60</v>
      </c>
      <c r="I10" s="15">
        <v>433</v>
      </c>
      <c r="J10" s="15">
        <v>6</v>
      </c>
      <c r="K10" s="15">
        <v>120</v>
      </c>
      <c r="L10" s="15">
        <v>145</v>
      </c>
      <c r="M10" s="15">
        <v>162</v>
      </c>
      <c r="N10" s="3"/>
    </row>
    <row r="11" spans="1:15" ht="30" customHeight="1">
      <c r="A11" s="60">
        <v>5</v>
      </c>
      <c r="B11" s="62" t="s">
        <v>87</v>
      </c>
      <c r="C11" s="15">
        <v>46</v>
      </c>
      <c r="D11" s="15">
        <v>455</v>
      </c>
      <c r="E11" s="15">
        <v>1</v>
      </c>
      <c r="F11" s="15">
        <v>205</v>
      </c>
      <c r="G11" s="15">
        <v>61</v>
      </c>
      <c r="H11" s="15">
        <v>49</v>
      </c>
      <c r="I11" s="15">
        <v>185</v>
      </c>
      <c r="J11" s="15">
        <v>3</v>
      </c>
      <c r="K11" s="15">
        <v>60</v>
      </c>
      <c r="L11" s="15">
        <v>92</v>
      </c>
      <c r="M11" s="15">
        <v>30</v>
      </c>
      <c r="N11" s="4"/>
      <c r="O11" s="5"/>
    </row>
    <row r="12" spans="1:15" ht="21" hidden="1" customHeight="1">
      <c r="A12" s="64"/>
      <c r="B12" s="65"/>
      <c r="C12" s="66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5" ht="21" hidden="1" customHeight="1">
      <c r="A13" s="64"/>
      <c r="B13" s="65"/>
      <c r="C13" s="66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5" ht="21" hidden="1" customHeight="1">
      <c r="A14" s="64"/>
      <c r="B14" s="65"/>
      <c r="C14" s="66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5" ht="21" hidden="1" customHeight="1">
      <c r="A15" s="64"/>
      <c r="B15" s="65"/>
      <c r="C15" s="66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5" ht="21" hidden="1" customHeight="1">
      <c r="A16" s="64"/>
      <c r="B16" s="65"/>
      <c r="C16" s="66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13" ht="21" hidden="1" customHeight="1">
      <c r="A17" s="64"/>
      <c r="B17" s="65"/>
      <c r="C17" s="66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ht="22.5" hidden="1" customHeight="1">
      <c r="A18" s="64"/>
      <c r="B18" s="67"/>
      <c r="C18" s="68"/>
      <c r="D18" s="60"/>
      <c r="E18" s="60"/>
      <c r="F18" s="60"/>
      <c r="G18" s="60"/>
      <c r="H18" s="60"/>
      <c r="I18" s="60"/>
      <c r="J18" s="60"/>
      <c r="K18" s="60"/>
      <c r="L18" s="60"/>
      <c r="M18" s="60"/>
    </row>
    <row r="19" spans="1:13" ht="25.5" customHeight="1">
      <c r="A19" s="60"/>
      <c r="B19" s="62" t="s">
        <v>16</v>
      </c>
      <c r="C19" s="15">
        <f t="shared" ref="C19:M19" si="0">SUM(C7:C18)</f>
        <v>193</v>
      </c>
      <c r="D19" s="15">
        <f t="shared" si="0"/>
        <v>1913</v>
      </c>
      <c r="E19" s="15">
        <f t="shared" si="0"/>
        <v>1</v>
      </c>
      <c r="F19" s="15">
        <f t="shared" si="0"/>
        <v>386</v>
      </c>
      <c r="G19" s="15">
        <f t="shared" si="0"/>
        <v>295</v>
      </c>
      <c r="H19" s="15">
        <f t="shared" si="0"/>
        <v>185</v>
      </c>
      <c r="I19" s="15">
        <f t="shared" si="0"/>
        <v>1239</v>
      </c>
      <c r="J19" s="15">
        <f t="shared" si="0"/>
        <v>14</v>
      </c>
      <c r="K19" s="15">
        <f t="shared" si="0"/>
        <v>298</v>
      </c>
      <c r="L19" s="15">
        <f t="shared" si="0"/>
        <v>438</v>
      </c>
      <c r="M19" s="15">
        <f t="shared" si="0"/>
        <v>489</v>
      </c>
    </row>
    <row r="20" spans="1:1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4" spans="1:13" ht="15.75">
      <c r="B24" s="7"/>
      <c r="C24" s="8"/>
      <c r="D24" s="8"/>
      <c r="E24" s="8"/>
      <c r="F24" s="8"/>
      <c r="G24" s="8"/>
      <c r="H24" s="5"/>
      <c r="I24" s="8"/>
      <c r="J24" s="8"/>
      <c r="K24" s="8"/>
      <c r="L24" s="8"/>
      <c r="M24" s="8"/>
    </row>
    <row r="25" spans="1:13" ht="15.75">
      <c r="B25" s="9"/>
      <c r="C25" s="8"/>
      <c r="D25" s="8"/>
      <c r="E25" s="8"/>
      <c r="F25" s="8"/>
      <c r="G25" s="8"/>
      <c r="H25" s="5"/>
      <c r="I25" s="8"/>
      <c r="J25" s="5"/>
      <c r="K25" s="5"/>
      <c r="L25" s="5"/>
      <c r="M25" s="5"/>
    </row>
    <row r="26" spans="1:13" ht="15.75">
      <c r="B26" s="7"/>
      <c r="C26" s="8"/>
      <c r="D26" s="8"/>
      <c r="E26" s="8"/>
      <c r="F26" s="8"/>
      <c r="G26" s="10"/>
      <c r="H26" s="5"/>
      <c r="I26" s="8"/>
      <c r="J26" s="5"/>
      <c r="K26" s="5"/>
      <c r="L26" s="5"/>
      <c r="M26" s="5"/>
    </row>
    <row r="27" spans="1:13" ht="15.75">
      <c r="B27" s="11"/>
      <c r="C27" s="12"/>
      <c r="D27" s="8"/>
      <c r="E27" s="8"/>
      <c r="F27" s="8"/>
      <c r="G27" s="10"/>
      <c r="H27" s="8"/>
      <c r="I27" s="8"/>
      <c r="J27" s="5"/>
      <c r="K27" s="5"/>
      <c r="L27" s="5"/>
      <c r="M27" s="5"/>
    </row>
    <row r="28" spans="1:13" ht="15.75">
      <c r="B28" s="13"/>
      <c r="C28" s="14"/>
      <c r="D28" s="8"/>
      <c r="E28" s="8"/>
      <c r="F28" s="8"/>
      <c r="G28" s="10"/>
      <c r="H28" s="8"/>
      <c r="I28" s="8"/>
      <c r="J28" s="5"/>
      <c r="K28" s="5"/>
      <c r="L28" s="5"/>
      <c r="M28" s="5"/>
    </row>
  </sheetData>
  <mergeCells count="6">
    <mergeCell ref="A5:A6"/>
    <mergeCell ref="B5:B6"/>
    <mergeCell ref="B1:M1"/>
    <mergeCell ref="B2:M2"/>
    <mergeCell ref="B3:M3"/>
    <mergeCell ref="A4:M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20"/>
  <sheetViews>
    <sheetView zoomScaleNormal="100" zoomScaleSheetLayoutView="78" workbookViewId="0">
      <selection activeCell="B20" sqref="B20"/>
    </sheetView>
  </sheetViews>
  <sheetFormatPr defaultRowHeight="14.25"/>
  <cols>
    <col min="1" max="1" width="6" style="27" customWidth="1"/>
    <col min="2" max="2" width="22.42578125" style="54" bestFit="1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16" style="27" customWidth="1"/>
    <col min="9" max="9" width="13.42578125" style="27" customWidth="1"/>
    <col min="10" max="10" width="12.28515625" style="27" customWidth="1"/>
    <col min="11" max="11" width="12.5703125" style="27" customWidth="1"/>
    <col min="12" max="12" width="15.42578125" style="27" customWidth="1"/>
    <col min="13" max="13" width="13.14062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3"/>
      <c r="B2" s="170" t="s">
        <v>53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71" t="s">
        <v>89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0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26.25" customHeight="1">
      <c r="A6" s="174"/>
      <c r="B6" s="174"/>
      <c r="C6" s="38">
        <v>1</v>
      </c>
      <c r="D6" s="39">
        <v>2</v>
      </c>
      <c r="E6" s="38">
        <v>3</v>
      </c>
      <c r="F6" s="39">
        <v>4</v>
      </c>
      <c r="G6" s="39">
        <v>5</v>
      </c>
      <c r="H6" s="38">
        <v>6</v>
      </c>
      <c r="I6" s="39">
        <v>7</v>
      </c>
      <c r="J6" s="39">
        <v>8</v>
      </c>
      <c r="K6" s="38">
        <v>9</v>
      </c>
      <c r="L6" s="39">
        <v>10</v>
      </c>
      <c r="M6" s="38">
        <v>11</v>
      </c>
    </row>
    <row r="7" spans="1:13" ht="30" customHeight="1">
      <c r="A7" s="59">
        <v>1</v>
      </c>
      <c r="B7" s="69" t="s">
        <v>52</v>
      </c>
      <c r="C7" s="70"/>
      <c r="D7" s="70">
        <v>38</v>
      </c>
      <c r="E7" s="70"/>
      <c r="F7" s="70">
        <v>3</v>
      </c>
      <c r="G7" s="71"/>
      <c r="H7" s="71">
        <v>5</v>
      </c>
      <c r="I7" s="70">
        <v>30</v>
      </c>
      <c r="J7" s="70"/>
      <c r="K7" s="70">
        <v>6</v>
      </c>
      <c r="L7" s="70">
        <v>10</v>
      </c>
      <c r="M7" s="72">
        <v>14</v>
      </c>
    </row>
    <row r="8" spans="1:13" ht="30" customHeight="1">
      <c r="A8" s="73">
        <v>2</v>
      </c>
      <c r="B8" s="74" t="s">
        <v>51</v>
      </c>
      <c r="C8" s="70"/>
      <c r="D8" s="70">
        <v>532</v>
      </c>
      <c r="E8" s="70"/>
      <c r="F8" s="70">
        <v>150</v>
      </c>
      <c r="G8" s="71"/>
      <c r="H8" s="71">
        <v>33</v>
      </c>
      <c r="I8" s="70">
        <v>349</v>
      </c>
      <c r="J8" s="70">
        <v>4</v>
      </c>
      <c r="K8" s="70">
        <v>86</v>
      </c>
      <c r="L8" s="70">
        <v>175</v>
      </c>
      <c r="M8" s="72">
        <v>84</v>
      </c>
    </row>
    <row r="9" spans="1:13" ht="30" customHeight="1">
      <c r="A9" s="73">
        <v>3</v>
      </c>
      <c r="B9" s="74" t="s">
        <v>50</v>
      </c>
      <c r="C9" s="70"/>
      <c r="D9" s="70">
        <v>627</v>
      </c>
      <c r="E9" s="70"/>
      <c r="F9" s="70">
        <v>415</v>
      </c>
      <c r="G9" s="71"/>
      <c r="H9" s="71"/>
      <c r="I9" s="70">
        <v>212</v>
      </c>
      <c r="J9" s="70"/>
      <c r="K9" s="70"/>
      <c r="L9" s="70">
        <v>76</v>
      </c>
      <c r="M9" s="72">
        <v>136</v>
      </c>
    </row>
    <row r="10" spans="1:13" ht="30" customHeight="1">
      <c r="A10" s="73">
        <v>4</v>
      </c>
      <c r="B10" s="74" t="s">
        <v>90</v>
      </c>
      <c r="C10" s="70"/>
      <c r="D10" s="70">
        <v>602</v>
      </c>
      <c r="E10" s="70"/>
      <c r="F10" s="70"/>
      <c r="G10" s="71"/>
      <c r="H10" s="71"/>
      <c r="I10" s="70">
        <v>602</v>
      </c>
      <c r="J10" s="70">
        <v>14</v>
      </c>
      <c r="K10" s="70">
        <v>256</v>
      </c>
      <c r="L10" s="70">
        <v>298</v>
      </c>
      <c r="M10" s="72">
        <v>34</v>
      </c>
    </row>
    <row r="11" spans="1:13" ht="30" customHeight="1">
      <c r="A11" s="73">
        <v>5</v>
      </c>
      <c r="B11" s="74" t="s">
        <v>91</v>
      </c>
      <c r="C11" s="70"/>
      <c r="D11" s="70">
        <v>622</v>
      </c>
      <c r="E11" s="70"/>
      <c r="F11" s="70">
        <v>153</v>
      </c>
      <c r="G11" s="71"/>
      <c r="H11" s="70"/>
      <c r="I11" s="70">
        <v>469</v>
      </c>
      <c r="J11" s="70">
        <v>1</v>
      </c>
      <c r="K11" s="70"/>
      <c r="L11" s="70">
        <v>42</v>
      </c>
      <c r="M11" s="72">
        <v>426</v>
      </c>
    </row>
    <row r="12" spans="1:13" ht="30" hidden="1" customHeight="1">
      <c r="A12" s="73"/>
      <c r="B12" s="74"/>
      <c r="C12" s="70"/>
      <c r="D12" s="70"/>
      <c r="E12" s="70"/>
      <c r="F12" s="70"/>
      <c r="G12" s="71"/>
      <c r="H12" s="70"/>
      <c r="I12" s="70"/>
      <c r="J12" s="70"/>
      <c r="K12" s="70"/>
      <c r="L12" s="70"/>
      <c r="M12" s="72"/>
    </row>
    <row r="13" spans="1:13" ht="30" hidden="1" customHeight="1">
      <c r="A13" s="73"/>
      <c r="B13" s="74"/>
      <c r="C13" s="70"/>
      <c r="D13" s="70"/>
      <c r="E13" s="70"/>
      <c r="F13" s="70"/>
      <c r="G13" s="71"/>
      <c r="H13" s="70"/>
      <c r="I13" s="70"/>
      <c r="J13" s="70"/>
      <c r="K13" s="70"/>
      <c r="L13" s="70"/>
      <c r="M13" s="72"/>
    </row>
    <row r="14" spans="1:13" ht="30" hidden="1" customHeight="1">
      <c r="A14" s="73"/>
      <c r="B14" s="74"/>
      <c r="C14" s="70"/>
      <c r="D14" s="70"/>
      <c r="E14" s="70"/>
      <c r="F14" s="70"/>
      <c r="G14" s="71"/>
      <c r="H14" s="70"/>
      <c r="I14" s="70"/>
      <c r="J14" s="70"/>
      <c r="K14" s="70"/>
      <c r="L14" s="70"/>
      <c r="M14" s="72"/>
    </row>
    <row r="15" spans="1:13" ht="30" hidden="1" customHeight="1">
      <c r="A15" s="73"/>
      <c r="B15" s="75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</row>
    <row r="16" spans="1:13" ht="30" hidden="1" customHeight="1">
      <c r="A16" s="73"/>
      <c r="B16" s="75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</row>
    <row r="17" spans="1:13" ht="30" hidden="1" customHeight="1">
      <c r="A17" s="73"/>
      <c r="B17" s="75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</row>
    <row r="18" spans="1:13" ht="30" hidden="1" customHeight="1">
      <c r="A18" s="73"/>
      <c r="B18" s="75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</row>
    <row r="19" spans="1:13" ht="30" customHeight="1">
      <c r="A19" s="59"/>
      <c r="B19" s="76" t="s">
        <v>16</v>
      </c>
      <c r="C19" s="77"/>
      <c r="D19" s="77">
        <f>SUM(D7:D18)</f>
        <v>2421</v>
      </c>
      <c r="E19" s="77"/>
      <c r="F19" s="77">
        <f>SUM(F7:F18)</f>
        <v>721</v>
      </c>
      <c r="G19" s="77"/>
      <c r="H19" s="77">
        <f t="shared" ref="H19:M19" si="0">SUM(H7:H18)</f>
        <v>38</v>
      </c>
      <c r="I19" s="77">
        <f t="shared" si="0"/>
        <v>1662</v>
      </c>
      <c r="J19" s="77">
        <f t="shared" si="0"/>
        <v>19</v>
      </c>
      <c r="K19" s="77">
        <f t="shared" si="0"/>
        <v>348</v>
      </c>
      <c r="L19" s="77">
        <f t="shared" si="0"/>
        <v>601</v>
      </c>
      <c r="M19" s="77">
        <f t="shared" si="0"/>
        <v>694</v>
      </c>
    </row>
    <row r="20" spans="1:13" ht="18">
      <c r="B20" s="56"/>
      <c r="C20" s="49"/>
      <c r="D20" s="49"/>
      <c r="E20" s="49"/>
      <c r="F20" s="49"/>
      <c r="G20" s="55"/>
      <c r="H20" s="49"/>
      <c r="I20" s="55"/>
      <c r="J20" s="49"/>
      <c r="K20" s="49"/>
      <c r="L20" s="49"/>
      <c r="M20" s="4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2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M20"/>
  <sheetViews>
    <sheetView zoomScaleNormal="100" zoomScaleSheetLayoutView="81" workbookViewId="0">
      <selection activeCell="B20" sqref="B20"/>
    </sheetView>
  </sheetViews>
  <sheetFormatPr defaultRowHeight="14.25"/>
  <cols>
    <col min="1" max="1" width="6" style="27" customWidth="1"/>
    <col min="2" max="2" width="22.7109375" style="27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16" style="27" customWidth="1"/>
    <col min="9" max="9" width="13.42578125" style="27" customWidth="1"/>
    <col min="10" max="10" width="12.28515625" style="27" customWidth="1"/>
    <col min="11" max="11" width="12.5703125" style="27" customWidth="1"/>
    <col min="12" max="12" width="15.42578125" style="27" customWidth="1"/>
    <col min="13" max="13" width="13.14062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3"/>
      <c r="B2" s="170" t="s">
        <v>31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71" t="s">
        <v>89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0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26.25" customHeight="1">
      <c r="A6" s="174"/>
      <c r="B6" s="174"/>
      <c r="C6" s="38">
        <v>1</v>
      </c>
      <c r="D6" s="39">
        <v>2</v>
      </c>
      <c r="E6" s="38">
        <v>3</v>
      </c>
      <c r="F6" s="39">
        <v>4</v>
      </c>
      <c r="G6" s="39">
        <v>5</v>
      </c>
      <c r="H6" s="38">
        <v>6</v>
      </c>
      <c r="I6" s="39">
        <v>7</v>
      </c>
      <c r="J6" s="39">
        <v>8</v>
      </c>
      <c r="K6" s="38">
        <v>9</v>
      </c>
      <c r="L6" s="39">
        <v>10</v>
      </c>
      <c r="M6" s="38">
        <v>11</v>
      </c>
    </row>
    <row r="7" spans="1:13" ht="30" customHeight="1">
      <c r="A7" s="91">
        <v>1</v>
      </c>
      <c r="B7" s="92" t="s">
        <v>30</v>
      </c>
      <c r="C7" s="93">
        <v>71</v>
      </c>
      <c r="D7" s="51">
        <v>396</v>
      </c>
      <c r="E7" s="51"/>
      <c r="F7" s="51">
        <v>10</v>
      </c>
      <c r="G7" s="45"/>
      <c r="H7" s="93">
        <v>39</v>
      </c>
      <c r="I7" s="51">
        <v>418</v>
      </c>
      <c r="J7" s="51">
        <v>8</v>
      </c>
      <c r="K7" s="51">
        <v>179</v>
      </c>
      <c r="L7" s="51">
        <v>154</v>
      </c>
      <c r="M7" s="50">
        <v>77</v>
      </c>
    </row>
    <row r="8" spans="1:13" ht="30" customHeight="1">
      <c r="A8" s="91">
        <v>2</v>
      </c>
      <c r="B8" s="92" t="s">
        <v>82</v>
      </c>
      <c r="C8" s="93">
        <v>3</v>
      </c>
      <c r="D8" s="51">
        <v>280</v>
      </c>
      <c r="E8" s="51"/>
      <c r="F8" s="51">
        <v>23</v>
      </c>
      <c r="G8" s="45">
        <v>43</v>
      </c>
      <c r="H8" s="93">
        <v>41</v>
      </c>
      <c r="I8" s="51">
        <v>176</v>
      </c>
      <c r="J8" s="51">
        <v>4</v>
      </c>
      <c r="K8" s="51">
        <v>77</v>
      </c>
      <c r="L8" s="51">
        <v>45</v>
      </c>
      <c r="M8" s="50">
        <v>50</v>
      </c>
    </row>
    <row r="9" spans="1:13" ht="30" customHeight="1">
      <c r="A9" s="91">
        <v>3</v>
      </c>
      <c r="B9" s="92" t="s">
        <v>78</v>
      </c>
      <c r="C9" s="93">
        <v>27</v>
      </c>
      <c r="D9" s="51">
        <v>336</v>
      </c>
      <c r="E9" s="51">
        <v>2</v>
      </c>
      <c r="F9" s="51">
        <v>14</v>
      </c>
      <c r="G9" s="45">
        <v>4</v>
      </c>
      <c r="H9" s="93">
        <v>42</v>
      </c>
      <c r="I9" s="51">
        <v>301</v>
      </c>
      <c r="J9" s="51">
        <v>17</v>
      </c>
      <c r="K9" s="51">
        <v>115</v>
      </c>
      <c r="L9" s="51">
        <v>116</v>
      </c>
      <c r="M9" s="50">
        <v>53</v>
      </c>
    </row>
    <row r="10" spans="1:13" ht="30" customHeight="1">
      <c r="A10" s="91">
        <v>4</v>
      </c>
      <c r="B10" s="92" t="s">
        <v>79</v>
      </c>
      <c r="C10" s="93">
        <v>77</v>
      </c>
      <c r="D10" s="51">
        <v>355</v>
      </c>
      <c r="E10" s="51"/>
      <c r="F10" s="51">
        <v>18</v>
      </c>
      <c r="G10" s="45">
        <v>52</v>
      </c>
      <c r="H10" s="93">
        <v>44</v>
      </c>
      <c r="I10" s="51">
        <v>318</v>
      </c>
      <c r="J10" s="51">
        <v>11</v>
      </c>
      <c r="K10" s="51">
        <v>142</v>
      </c>
      <c r="L10" s="51">
        <v>113</v>
      </c>
      <c r="M10" s="50">
        <v>52</v>
      </c>
    </row>
    <row r="11" spans="1:13" ht="30" customHeight="1">
      <c r="A11" s="91">
        <v>5</v>
      </c>
      <c r="B11" s="92" t="s">
        <v>80</v>
      </c>
      <c r="C11" s="93"/>
      <c r="D11" s="51">
        <v>174</v>
      </c>
      <c r="E11" s="51"/>
      <c r="F11" s="51">
        <v>10</v>
      </c>
      <c r="G11" s="45"/>
      <c r="H11" s="93"/>
      <c r="I11" s="51">
        <v>164</v>
      </c>
      <c r="J11" s="51">
        <v>4</v>
      </c>
      <c r="K11" s="51">
        <v>52</v>
      </c>
      <c r="L11" s="51">
        <v>60</v>
      </c>
      <c r="M11" s="50">
        <v>48</v>
      </c>
    </row>
    <row r="12" spans="1:13" ht="30" customHeight="1">
      <c r="A12" s="91">
        <v>6</v>
      </c>
      <c r="B12" s="92" t="s">
        <v>81</v>
      </c>
      <c r="C12" s="93">
        <v>92</v>
      </c>
      <c r="D12" s="51">
        <v>245</v>
      </c>
      <c r="E12" s="51"/>
      <c r="F12" s="51">
        <v>10</v>
      </c>
      <c r="G12" s="45"/>
      <c r="H12" s="93">
        <v>51</v>
      </c>
      <c r="I12" s="51">
        <v>276</v>
      </c>
      <c r="J12" s="51">
        <v>2</v>
      </c>
      <c r="K12" s="51">
        <v>129</v>
      </c>
      <c r="L12" s="51">
        <v>90</v>
      </c>
      <c r="M12" s="50">
        <v>55</v>
      </c>
    </row>
    <row r="13" spans="1:13" ht="30" customHeight="1">
      <c r="A13" s="91">
        <v>7</v>
      </c>
      <c r="B13" s="92" t="s">
        <v>83</v>
      </c>
      <c r="C13" s="51">
        <v>20</v>
      </c>
      <c r="D13" s="51">
        <v>379</v>
      </c>
      <c r="E13" s="51">
        <v>1</v>
      </c>
      <c r="F13" s="51">
        <v>20</v>
      </c>
      <c r="G13" s="45"/>
      <c r="H13" s="51">
        <v>2</v>
      </c>
      <c r="I13" s="51">
        <v>376</v>
      </c>
      <c r="J13" s="51">
        <v>6</v>
      </c>
      <c r="K13" s="51">
        <v>176</v>
      </c>
      <c r="L13" s="51">
        <v>123</v>
      </c>
      <c r="M13" s="50">
        <v>71</v>
      </c>
    </row>
    <row r="14" spans="1:13" ht="30" hidden="1" customHeight="1">
      <c r="A14" s="32"/>
      <c r="B14" s="92"/>
      <c r="C14" s="94"/>
      <c r="D14" s="51"/>
      <c r="E14" s="94"/>
      <c r="F14" s="95"/>
      <c r="G14" s="58"/>
      <c r="H14" s="51"/>
      <c r="I14" s="51"/>
      <c r="J14" s="51"/>
      <c r="K14" s="51"/>
      <c r="L14" s="51"/>
      <c r="M14" s="50"/>
    </row>
    <row r="15" spans="1:13" ht="30" hidden="1" customHeight="1">
      <c r="A15" s="32"/>
      <c r="B15" s="92"/>
      <c r="C15" s="94"/>
      <c r="D15" s="51"/>
      <c r="E15" s="94"/>
      <c r="F15" s="95"/>
      <c r="G15" s="58"/>
      <c r="H15" s="51"/>
      <c r="I15" s="51"/>
      <c r="J15" s="51"/>
      <c r="K15" s="51"/>
      <c r="L15" s="51"/>
      <c r="M15" s="50"/>
    </row>
    <row r="16" spans="1:13" ht="30" hidden="1" customHeight="1">
      <c r="A16" s="32"/>
      <c r="B16" s="92"/>
      <c r="C16" s="94"/>
      <c r="D16" s="51"/>
      <c r="E16" s="94"/>
      <c r="F16" s="95"/>
      <c r="G16" s="58"/>
      <c r="H16" s="51"/>
      <c r="I16" s="51"/>
      <c r="J16" s="51"/>
      <c r="K16" s="51"/>
      <c r="L16" s="51"/>
      <c r="M16" s="50"/>
    </row>
    <row r="17" spans="1:13" ht="30" hidden="1" customHeight="1">
      <c r="A17" s="32"/>
      <c r="B17" s="92"/>
      <c r="C17" s="94"/>
      <c r="D17" s="51"/>
      <c r="E17" s="94"/>
      <c r="F17" s="95"/>
      <c r="G17" s="58"/>
      <c r="H17" s="51"/>
      <c r="I17" s="51"/>
      <c r="J17" s="51"/>
      <c r="K17" s="51"/>
      <c r="L17" s="51"/>
      <c r="M17" s="50"/>
    </row>
    <row r="18" spans="1:13" ht="30" hidden="1" customHeight="1">
      <c r="A18" s="32"/>
      <c r="B18" s="90"/>
      <c r="C18" s="96"/>
      <c r="D18" s="97"/>
      <c r="E18" s="96"/>
      <c r="F18" s="98"/>
      <c r="G18" s="98"/>
      <c r="H18" s="97"/>
      <c r="I18" s="30"/>
      <c r="J18" s="30"/>
      <c r="K18" s="30"/>
      <c r="L18" s="30"/>
      <c r="M18" s="30"/>
    </row>
    <row r="19" spans="1:13" ht="30" customHeight="1">
      <c r="A19" s="30"/>
      <c r="B19" s="90" t="s">
        <v>16</v>
      </c>
      <c r="C19" s="30">
        <f t="shared" ref="C19:M19" si="0">SUM(C7:C18)</f>
        <v>290</v>
      </c>
      <c r="D19" s="30">
        <f t="shared" si="0"/>
        <v>2165</v>
      </c>
      <c r="E19" s="30">
        <f t="shared" si="0"/>
        <v>3</v>
      </c>
      <c r="F19" s="30">
        <f t="shared" si="0"/>
        <v>105</v>
      </c>
      <c r="G19" s="30">
        <f t="shared" si="0"/>
        <v>99</v>
      </c>
      <c r="H19" s="30">
        <f t="shared" si="0"/>
        <v>219</v>
      </c>
      <c r="I19" s="30">
        <f t="shared" si="0"/>
        <v>2029</v>
      </c>
      <c r="J19" s="30">
        <f t="shared" si="0"/>
        <v>52</v>
      </c>
      <c r="K19" s="30">
        <f t="shared" si="0"/>
        <v>870</v>
      </c>
      <c r="L19" s="30">
        <f t="shared" si="0"/>
        <v>701</v>
      </c>
      <c r="M19" s="30">
        <f t="shared" si="0"/>
        <v>406</v>
      </c>
    </row>
    <row r="20" spans="1:13">
      <c r="G20" s="29"/>
      <c r="I20" s="2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33"/>
  <sheetViews>
    <sheetView workbookViewId="0">
      <selection activeCell="B20" sqref="B20"/>
    </sheetView>
  </sheetViews>
  <sheetFormatPr defaultRowHeight="15"/>
  <cols>
    <col min="1" max="1" width="6" style="80" customWidth="1"/>
    <col min="2" max="2" width="23.7109375" style="80" customWidth="1"/>
    <col min="3" max="3" width="12.42578125" style="80" customWidth="1"/>
    <col min="4" max="4" width="11.7109375" style="80" customWidth="1"/>
    <col min="5" max="5" width="10.42578125" style="80" customWidth="1"/>
    <col min="6" max="6" width="7.85546875" style="80" customWidth="1"/>
    <col min="7" max="7" width="8.28515625" style="80" customWidth="1"/>
    <col min="8" max="8" width="13.85546875" style="80" customWidth="1"/>
    <col min="9" max="9" width="12.85546875" style="80" customWidth="1"/>
    <col min="10" max="10" width="8.85546875" style="80" customWidth="1"/>
    <col min="11" max="11" width="12" style="80" customWidth="1"/>
    <col min="12" max="12" width="12.42578125" style="80" customWidth="1"/>
    <col min="13" max="13" width="11.42578125" style="80" customWidth="1"/>
    <col min="14" max="16384" width="9.140625" style="80"/>
  </cols>
  <sheetData>
    <row r="1" spans="1:16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78"/>
      <c r="O1" s="78"/>
      <c r="P1" s="79"/>
    </row>
    <row r="2" spans="1:16" ht="42.75" customHeight="1">
      <c r="A2" s="176" t="s">
        <v>92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78"/>
      <c r="O2" s="78"/>
      <c r="P2" s="79"/>
    </row>
    <row r="3" spans="1:16" ht="29.25" customHeight="1">
      <c r="A3" s="44"/>
      <c r="B3" s="170" t="s">
        <v>93</v>
      </c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78"/>
      <c r="O3" s="78"/>
      <c r="P3" s="79"/>
    </row>
    <row r="4" spans="1:16" ht="23.25" customHeight="1">
      <c r="A4" s="79"/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79"/>
      <c r="O4" s="79"/>
      <c r="P4" s="79"/>
    </row>
    <row r="5" spans="1:16" ht="21.75" customHeight="1">
      <c r="A5" s="172" t="s">
        <v>1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79"/>
      <c r="O5" s="79"/>
      <c r="P5" s="79"/>
    </row>
    <row r="6" spans="1:16" ht="96.75" customHeight="1">
      <c r="A6" s="173" t="s">
        <v>2</v>
      </c>
      <c r="B6" s="173" t="s">
        <v>3</v>
      </c>
      <c r="C6" s="41" t="s">
        <v>4</v>
      </c>
      <c r="D6" s="38" t="s">
        <v>5</v>
      </c>
      <c r="E6" s="38" t="s">
        <v>25</v>
      </c>
      <c r="F6" s="38" t="s">
        <v>7</v>
      </c>
      <c r="G6" s="38" t="s">
        <v>8</v>
      </c>
      <c r="H6" s="38" t="s">
        <v>9</v>
      </c>
      <c r="I6" s="38" t="s">
        <v>10</v>
      </c>
      <c r="J6" s="38" t="s">
        <v>11</v>
      </c>
      <c r="K6" s="38" t="s">
        <v>12</v>
      </c>
      <c r="L6" s="38" t="s">
        <v>13</v>
      </c>
      <c r="M6" s="38" t="s">
        <v>14</v>
      </c>
      <c r="N6" s="81"/>
      <c r="O6" s="81"/>
      <c r="P6" s="81"/>
    </row>
    <row r="7" spans="1:16" ht="37.5" customHeight="1">
      <c r="A7" s="174"/>
      <c r="B7" s="174"/>
      <c r="C7" s="38">
        <v>1</v>
      </c>
      <c r="D7" s="39">
        <v>2</v>
      </c>
      <c r="E7" s="38">
        <v>3</v>
      </c>
      <c r="F7" s="39">
        <v>4</v>
      </c>
      <c r="G7" s="39">
        <v>5</v>
      </c>
      <c r="H7" s="38">
        <v>6</v>
      </c>
      <c r="I7" s="39">
        <v>7</v>
      </c>
      <c r="J7" s="39">
        <v>8</v>
      </c>
      <c r="K7" s="38">
        <v>9</v>
      </c>
      <c r="L7" s="39">
        <v>10</v>
      </c>
      <c r="M7" s="38">
        <v>11</v>
      </c>
      <c r="N7" s="81"/>
      <c r="O7" s="81"/>
      <c r="P7" s="81"/>
    </row>
    <row r="8" spans="1:16" ht="27.75" customHeight="1">
      <c r="A8" s="103">
        <v>1</v>
      </c>
      <c r="B8" s="62" t="s">
        <v>47</v>
      </c>
      <c r="C8" s="15">
        <v>540</v>
      </c>
      <c r="D8" s="15">
        <v>222</v>
      </c>
      <c r="E8" s="15"/>
      <c r="F8" s="15">
        <v>66</v>
      </c>
      <c r="G8" s="15"/>
      <c r="H8" s="15">
        <v>544</v>
      </c>
      <c r="I8" s="15">
        <v>152</v>
      </c>
      <c r="J8" s="88"/>
      <c r="K8" s="88">
        <v>1</v>
      </c>
      <c r="L8" s="88"/>
      <c r="M8" s="15">
        <v>151</v>
      </c>
      <c r="N8" s="81"/>
      <c r="O8" s="81"/>
      <c r="P8" s="81"/>
    </row>
    <row r="9" spans="1:16" ht="28.5" customHeight="1">
      <c r="A9" s="103">
        <v>2</v>
      </c>
      <c r="B9" s="62" t="s">
        <v>46</v>
      </c>
      <c r="C9" s="15">
        <v>64</v>
      </c>
      <c r="D9" s="15">
        <v>284</v>
      </c>
      <c r="E9" s="15"/>
      <c r="F9" s="15">
        <v>17</v>
      </c>
      <c r="G9" s="15">
        <v>40</v>
      </c>
      <c r="H9" s="15">
        <v>93</v>
      </c>
      <c r="I9" s="15">
        <v>198</v>
      </c>
      <c r="J9" s="88"/>
      <c r="K9" s="88">
        <v>11</v>
      </c>
      <c r="L9" s="88"/>
      <c r="M9" s="15">
        <v>187</v>
      </c>
      <c r="N9" s="81"/>
      <c r="O9" s="81"/>
      <c r="P9" s="81"/>
    </row>
    <row r="10" spans="1:16" ht="28.5" customHeight="1">
      <c r="A10" s="103">
        <v>3</v>
      </c>
      <c r="B10" s="62" t="s">
        <v>45</v>
      </c>
      <c r="C10" s="15">
        <v>70</v>
      </c>
      <c r="D10" s="15">
        <v>321</v>
      </c>
      <c r="E10" s="15">
        <v>1</v>
      </c>
      <c r="F10" s="15">
        <v>47</v>
      </c>
      <c r="G10" s="15"/>
      <c r="H10" s="15">
        <v>62</v>
      </c>
      <c r="I10" s="15">
        <v>281</v>
      </c>
      <c r="J10" s="88">
        <v>14</v>
      </c>
      <c r="K10" s="88">
        <v>111</v>
      </c>
      <c r="L10" s="88"/>
      <c r="M10" s="15">
        <v>156</v>
      </c>
      <c r="N10" s="81"/>
      <c r="O10" s="81"/>
      <c r="P10" s="81"/>
    </row>
    <row r="11" spans="1:16" ht="35.25" customHeight="1">
      <c r="A11" s="103">
        <v>4</v>
      </c>
      <c r="B11" s="62" t="s">
        <v>44</v>
      </c>
      <c r="C11" s="15">
        <v>409</v>
      </c>
      <c r="D11" s="15">
        <v>321</v>
      </c>
      <c r="E11" s="15"/>
      <c r="F11" s="15">
        <v>8</v>
      </c>
      <c r="G11" s="15">
        <v>1</v>
      </c>
      <c r="H11" s="15">
        <v>390</v>
      </c>
      <c r="I11" s="15">
        <v>331</v>
      </c>
      <c r="J11" s="88">
        <v>10</v>
      </c>
      <c r="K11" s="88">
        <v>134</v>
      </c>
      <c r="L11" s="88">
        <v>134</v>
      </c>
      <c r="M11" s="15">
        <v>53</v>
      </c>
      <c r="N11" s="81"/>
      <c r="O11" s="81"/>
      <c r="P11" s="81"/>
    </row>
    <row r="12" spans="1:16" ht="27.75" customHeight="1">
      <c r="A12" s="103">
        <v>5</v>
      </c>
      <c r="B12" s="62" t="s">
        <v>43</v>
      </c>
      <c r="C12" s="15">
        <v>399</v>
      </c>
      <c r="D12" s="15">
        <v>282</v>
      </c>
      <c r="E12" s="15"/>
      <c r="F12" s="15">
        <v>7</v>
      </c>
      <c r="G12" s="15"/>
      <c r="H12" s="15">
        <v>444</v>
      </c>
      <c r="I12" s="15">
        <v>230</v>
      </c>
      <c r="J12" s="88"/>
      <c r="K12" s="89">
        <v>38</v>
      </c>
      <c r="L12" s="89"/>
      <c r="M12" s="15">
        <v>192</v>
      </c>
      <c r="N12" s="81"/>
      <c r="O12" s="81"/>
      <c r="P12" s="81"/>
    </row>
    <row r="13" spans="1:16" ht="25.5" customHeight="1">
      <c r="A13" s="103">
        <v>6</v>
      </c>
      <c r="B13" s="62" t="s">
        <v>42</v>
      </c>
      <c r="C13" s="60">
        <v>14</v>
      </c>
      <c r="D13" s="60">
        <v>192</v>
      </c>
      <c r="E13" s="60"/>
      <c r="F13" s="60">
        <v>3</v>
      </c>
      <c r="G13" s="15"/>
      <c r="H13" s="60">
        <v>22</v>
      </c>
      <c r="I13" s="60">
        <v>181</v>
      </c>
      <c r="J13" s="60"/>
      <c r="K13" s="60">
        <v>8</v>
      </c>
      <c r="L13" s="60"/>
      <c r="M13" s="60">
        <v>173</v>
      </c>
      <c r="N13" s="81"/>
      <c r="O13" s="81"/>
      <c r="P13" s="81"/>
    </row>
    <row r="14" spans="1:16" ht="27.75" customHeight="1">
      <c r="A14" s="103">
        <v>7</v>
      </c>
      <c r="B14" s="62" t="s">
        <v>41</v>
      </c>
      <c r="C14" s="15">
        <v>15</v>
      </c>
      <c r="D14" s="15">
        <v>320</v>
      </c>
      <c r="E14" s="15">
        <v>1</v>
      </c>
      <c r="F14" s="15">
        <v>22</v>
      </c>
      <c r="G14" s="15">
        <v>42</v>
      </c>
      <c r="H14" s="15">
        <v>38</v>
      </c>
      <c r="I14" s="15">
        <v>232</v>
      </c>
      <c r="J14" s="88">
        <v>9</v>
      </c>
      <c r="K14" s="88">
        <v>122</v>
      </c>
      <c r="L14" s="88"/>
      <c r="M14" s="15">
        <v>101</v>
      </c>
      <c r="N14" s="81"/>
      <c r="O14" s="81"/>
      <c r="P14" s="81"/>
    </row>
    <row r="15" spans="1:16" ht="27" customHeight="1">
      <c r="A15" s="103">
        <v>8</v>
      </c>
      <c r="B15" s="62" t="s">
        <v>40</v>
      </c>
      <c r="C15" s="60">
        <v>162</v>
      </c>
      <c r="D15" s="60">
        <v>202</v>
      </c>
      <c r="E15" s="60"/>
      <c r="F15" s="60">
        <v>20</v>
      </c>
      <c r="G15" s="15">
        <v>14</v>
      </c>
      <c r="H15" s="60">
        <v>244</v>
      </c>
      <c r="I15" s="60">
        <v>86</v>
      </c>
      <c r="J15" s="60">
        <v>1</v>
      </c>
      <c r="K15" s="60"/>
      <c r="L15" s="60"/>
      <c r="M15" s="104">
        <v>85</v>
      </c>
      <c r="N15" s="81"/>
      <c r="O15" s="81"/>
      <c r="P15" s="81"/>
    </row>
    <row r="16" spans="1:16" ht="27.75" customHeight="1">
      <c r="A16" s="103">
        <v>9</v>
      </c>
      <c r="B16" s="62" t="s">
        <v>39</v>
      </c>
      <c r="C16" s="15"/>
      <c r="D16" s="15">
        <v>4</v>
      </c>
      <c r="E16" s="15"/>
      <c r="F16" s="15"/>
      <c r="G16" s="15"/>
      <c r="H16" s="15"/>
      <c r="I16" s="15">
        <v>4</v>
      </c>
      <c r="J16" s="88"/>
      <c r="K16" s="88"/>
      <c r="L16" s="88"/>
      <c r="M16" s="15">
        <v>4</v>
      </c>
      <c r="N16" s="81"/>
      <c r="O16" s="81"/>
      <c r="P16" s="81"/>
    </row>
    <row r="17" spans="1:16" ht="24" hidden="1" customHeight="1">
      <c r="A17" s="99">
        <v>10</v>
      </c>
      <c r="B17" s="62"/>
      <c r="C17" s="88"/>
      <c r="D17" s="88"/>
      <c r="E17" s="88"/>
      <c r="F17" s="88"/>
      <c r="G17" s="15"/>
      <c r="H17" s="88"/>
      <c r="I17" s="88"/>
      <c r="J17" s="88"/>
      <c r="K17" s="88"/>
      <c r="L17" s="88"/>
      <c r="M17" s="15"/>
      <c r="N17" s="81"/>
      <c r="O17" s="81"/>
      <c r="P17" s="81"/>
    </row>
    <row r="18" spans="1:16" ht="25.5" hidden="1" customHeight="1">
      <c r="A18" s="99">
        <v>11</v>
      </c>
      <c r="B18" s="62"/>
      <c r="C18" s="60"/>
      <c r="D18" s="88"/>
      <c r="E18" s="88"/>
      <c r="F18" s="88"/>
      <c r="G18" s="15"/>
      <c r="H18" s="88"/>
      <c r="I18" s="88"/>
      <c r="J18" s="88"/>
      <c r="K18" s="88"/>
      <c r="L18" s="88"/>
      <c r="M18" s="15"/>
      <c r="N18" s="81"/>
      <c r="O18" s="81"/>
      <c r="P18" s="81"/>
    </row>
    <row r="19" spans="1:16" ht="30" customHeight="1">
      <c r="A19" s="100"/>
      <c r="B19" s="90" t="s">
        <v>16</v>
      </c>
      <c r="C19" s="15">
        <f t="shared" ref="C19:M19" si="0">SUM(C8:C18)</f>
        <v>1673</v>
      </c>
      <c r="D19" s="15">
        <f t="shared" si="0"/>
        <v>2148</v>
      </c>
      <c r="E19" s="15">
        <f t="shared" si="0"/>
        <v>2</v>
      </c>
      <c r="F19" s="15">
        <f t="shared" si="0"/>
        <v>190</v>
      </c>
      <c r="G19" s="15">
        <f t="shared" si="0"/>
        <v>97</v>
      </c>
      <c r="H19" s="15">
        <f t="shared" si="0"/>
        <v>1837</v>
      </c>
      <c r="I19" s="15">
        <f t="shared" si="0"/>
        <v>1695</v>
      </c>
      <c r="J19" s="15">
        <f t="shared" si="0"/>
        <v>34</v>
      </c>
      <c r="K19" s="15">
        <f t="shared" si="0"/>
        <v>425</v>
      </c>
      <c r="L19" s="15">
        <f t="shared" si="0"/>
        <v>134</v>
      </c>
      <c r="M19" s="15">
        <f t="shared" si="0"/>
        <v>1102</v>
      </c>
      <c r="N19" s="81"/>
      <c r="O19" s="81"/>
      <c r="P19" s="81"/>
    </row>
    <row r="20" spans="1:16">
      <c r="G20" s="85"/>
      <c r="H20" s="85"/>
      <c r="I20" s="85"/>
      <c r="J20" s="85"/>
      <c r="K20" s="85"/>
      <c r="L20" s="85"/>
      <c r="M20" s="85"/>
    </row>
    <row r="27" spans="1:16" ht="21">
      <c r="C27" s="86"/>
      <c r="D27" s="86"/>
      <c r="E27" s="86"/>
      <c r="F27" s="86"/>
      <c r="G27" s="86"/>
      <c r="H27" s="86"/>
    </row>
    <row r="28" spans="1:16" ht="21">
      <c r="C28" s="86"/>
      <c r="D28" s="86"/>
      <c r="E28" s="86"/>
      <c r="F28" s="86"/>
      <c r="G28" s="86"/>
      <c r="H28" s="86"/>
    </row>
    <row r="33" spans="4:8" ht="18.75">
      <c r="D33" s="87"/>
      <c r="E33" s="87"/>
      <c r="F33" s="87"/>
      <c r="G33" s="87"/>
      <c r="H33" s="87"/>
    </row>
  </sheetData>
  <mergeCells count="7">
    <mergeCell ref="A6:A7"/>
    <mergeCell ref="B6:B7"/>
    <mergeCell ref="B1:M1"/>
    <mergeCell ref="B3:M3"/>
    <mergeCell ref="B4:M4"/>
    <mergeCell ref="A5:M5"/>
    <mergeCell ref="A2:M2"/>
  </mergeCells>
  <pageMargins left="0.7" right="0.7" top="0.75" bottom="0.75" header="0.3" footer="0.3"/>
  <pageSetup scale="7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M20"/>
  <sheetViews>
    <sheetView zoomScaleSheetLayoutView="100" workbookViewId="0">
      <selection activeCell="B20" sqref="B20"/>
    </sheetView>
  </sheetViews>
  <sheetFormatPr defaultRowHeight="14.25"/>
  <cols>
    <col min="1" max="1" width="6" style="27" customWidth="1"/>
    <col min="2" max="2" width="19.7109375" style="27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16" style="27" customWidth="1"/>
    <col min="9" max="9" width="13.42578125" style="27" customWidth="1"/>
    <col min="10" max="10" width="12.28515625" style="27" customWidth="1"/>
    <col min="11" max="11" width="12.5703125" style="27" customWidth="1"/>
    <col min="12" max="12" width="15.42578125" style="27" customWidth="1"/>
    <col min="13" max="13" width="13.14062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3"/>
      <c r="B2" s="170" t="s">
        <v>58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71" t="s">
        <v>89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0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26.25" customHeight="1">
      <c r="A6" s="174"/>
      <c r="B6" s="174"/>
      <c r="C6" s="38">
        <v>1</v>
      </c>
      <c r="D6" s="39">
        <v>2</v>
      </c>
      <c r="E6" s="38">
        <v>3</v>
      </c>
      <c r="F6" s="39">
        <v>4</v>
      </c>
      <c r="G6" s="39">
        <v>5</v>
      </c>
      <c r="H6" s="38">
        <v>6</v>
      </c>
      <c r="I6" s="39">
        <v>7</v>
      </c>
      <c r="J6" s="39">
        <v>8</v>
      </c>
      <c r="K6" s="38">
        <v>9</v>
      </c>
      <c r="L6" s="39">
        <v>10</v>
      </c>
      <c r="M6" s="38">
        <v>11</v>
      </c>
    </row>
    <row r="7" spans="1:13" ht="30" customHeight="1">
      <c r="A7" s="32">
        <v>1</v>
      </c>
      <c r="B7" s="105" t="s">
        <v>57</v>
      </c>
      <c r="C7" s="35">
        <v>0</v>
      </c>
      <c r="D7" s="35">
        <v>687</v>
      </c>
      <c r="E7" s="35"/>
      <c r="F7" s="35">
        <v>3</v>
      </c>
      <c r="G7" s="36"/>
      <c r="H7" s="35">
        <v>121</v>
      </c>
      <c r="I7" s="35">
        <v>563</v>
      </c>
      <c r="J7" s="34">
        <v>2</v>
      </c>
      <c r="K7" s="34">
        <v>21</v>
      </c>
      <c r="L7" s="34">
        <v>252</v>
      </c>
      <c r="M7" s="33">
        <v>288</v>
      </c>
    </row>
    <row r="8" spans="1:13" ht="30" customHeight="1">
      <c r="A8" s="32">
        <v>2</v>
      </c>
      <c r="B8" s="105" t="s">
        <v>56</v>
      </c>
      <c r="C8" s="35">
        <v>0</v>
      </c>
      <c r="D8" s="35">
        <v>675</v>
      </c>
      <c r="E8" s="35"/>
      <c r="F8" s="35">
        <v>261</v>
      </c>
      <c r="G8" s="36"/>
      <c r="H8" s="35">
        <v>2</v>
      </c>
      <c r="I8" s="35">
        <v>412</v>
      </c>
      <c r="J8" s="34">
        <v>11</v>
      </c>
      <c r="K8" s="34">
        <v>117</v>
      </c>
      <c r="L8" s="34">
        <v>219</v>
      </c>
      <c r="M8" s="33">
        <v>65</v>
      </c>
    </row>
    <row r="9" spans="1:13" ht="30" customHeight="1">
      <c r="A9" s="32">
        <v>3</v>
      </c>
      <c r="B9" s="105" t="s">
        <v>55</v>
      </c>
      <c r="C9" s="35">
        <v>0</v>
      </c>
      <c r="D9" s="35">
        <v>637</v>
      </c>
      <c r="E9" s="35"/>
      <c r="F9" s="35">
        <v>83</v>
      </c>
      <c r="G9" s="36"/>
      <c r="H9" s="35">
        <v>2</v>
      </c>
      <c r="I9" s="35">
        <v>552</v>
      </c>
      <c r="J9" s="34">
        <v>13</v>
      </c>
      <c r="K9" s="34">
        <v>159</v>
      </c>
      <c r="L9" s="34">
        <v>221</v>
      </c>
      <c r="M9" s="33">
        <v>159</v>
      </c>
    </row>
    <row r="10" spans="1:13" ht="30" customHeight="1">
      <c r="A10" s="32">
        <v>4</v>
      </c>
      <c r="B10" s="105" t="s">
        <v>54</v>
      </c>
      <c r="C10" s="35">
        <v>83</v>
      </c>
      <c r="D10" s="35">
        <v>393</v>
      </c>
      <c r="E10" s="35"/>
      <c r="F10" s="35">
        <v>45</v>
      </c>
      <c r="G10" s="36">
        <v>93</v>
      </c>
      <c r="H10" s="35">
        <v>0</v>
      </c>
      <c r="I10" s="35">
        <v>338</v>
      </c>
      <c r="J10" s="34">
        <v>6</v>
      </c>
      <c r="K10" s="34">
        <v>168</v>
      </c>
      <c r="L10" s="34">
        <v>164</v>
      </c>
      <c r="M10" s="33">
        <v>0</v>
      </c>
    </row>
    <row r="11" spans="1:13" ht="30" hidden="1" customHeight="1">
      <c r="A11" s="32">
        <v>5</v>
      </c>
      <c r="B11" s="106"/>
      <c r="C11" s="46"/>
      <c r="D11" s="46"/>
      <c r="E11" s="46"/>
      <c r="F11" s="46"/>
      <c r="G11" s="46"/>
      <c r="H11" s="46"/>
      <c r="I11" s="46"/>
      <c r="J11" s="46"/>
      <c r="K11" s="46"/>
      <c r="L11" s="107"/>
      <c r="M11" s="46"/>
    </row>
    <row r="12" spans="1:13" ht="30" hidden="1" customHeight="1">
      <c r="A12" s="32">
        <v>6</v>
      </c>
      <c r="B12" s="10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</row>
    <row r="13" spans="1:13" ht="30" hidden="1" customHeight="1">
      <c r="A13" s="32">
        <v>7</v>
      </c>
      <c r="B13" s="10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</row>
    <row r="14" spans="1:13" ht="30" hidden="1" customHeight="1">
      <c r="A14" s="32">
        <v>8</v>
      </c>
      <c r="B14" s="10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ht="30" hidden="1" customHeight="1">
      <c r="A15" s="32">
        <v>9</v>
      </c>
      <c r="B15" s="10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3" ht="30" hidden="1" customHeight="1">
      <c r="A16" s="32">
        <v>10</v>
      </c>
      <c r="B16" s="10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1:13" ht="30" hidden="1" customHeight="1">
      <c r="A17" s="32">
        <v>11</v>
      </c>
      <c r="B17" s="10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</row>
    <row r="18" spans="1:13" ht="30" hidden="1" customHeight="1">
      <c r="A18" s="32">
        <v>12</v>
      </c>
      <c r="B18" s="10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30" customHeight="1">
      <c r="A19" s="31"/>
      <c r="B19" s="90" t="s">
        <v>16</v>
      </c>
      <c r="C19" s="39">
        <f t="shared" ref="C19:M19" si="0">SUM(C7:C18)</f>
        <v>83</v>
      </c>
      <c r="D19" s="39">
        <f t="shared" si="0"/>
        <v>2392</v>
      </c>
      <c r="E19" s="39"/>
      <c r="F19" s="39">
        <f t="shared" si="0"/>
        <v>392</v>
      </c>
      <c r="G19" s="39">
        <f t="shared" si="0"/>
        <v>93</v>
      </c>
      <c r="H19" s="39">
        <f t="shared" si="0"/>
        <v>125</v>
      </c>
      <c r="I19" s="39">
        <f t="shared" si="0"/>
        <v>1865</v>
      </c>
      <c r="J19" s="39">
        <f t="shared" si="0"/>
        <v>32</v>
      </c>
      <c r="K19" s="39">
        <f t="shared" si="0"/>
        <v>465</v>
      </c>
      <c r="L19" s="39">
        <f t="shared" si="0"/>
        <v>856</v>
      </c>
      <c r="M19" s="39">
        <f t="shared" si="0"/>
        <v>512</v>
      </c>
    </row>
    <row r="20" spans="1:13" ht="18">
      <c r="B20" s="49"/>
      <c r="C20" s="49"/>
      <c r="D20" s="49"/>
      <c r="E20" s="49"/>
      <c r="F20" s="49"/>
      <c r="G20" s="55"/>
      <c r="H20" s="49"/>
      <c r="I20" s="55"/>
      <c r="J20" s="49"/>
      <c r="K20" s="49"/>
      <c r="L20" s="49"/>
      <c r="M20" s="4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J19"/>
  <sheetViews>
    <sheetView zoomScale="85" zoomScaleNormal="85" workbookViewId="0">
      <selection activeCell="B20" sqref="B20"/>
    </sheetView>
  </sheetViews>
  <sheetFormatPr defaultRowHeight="15"/>
  <cols>
    <col min="1" max="1" width="6" customWidth="1"/>
    <col min="2" max="2" width="28.85546875" style="17" customWidth="1"/>
    <col min="3" max="3" width="14.140625" customWidth="1"/>
    <col min="4" max="4" width="15" customWidth="1"/>
    <col min="5" max="5" width="12.7109375" customWidth="1"/>
    <col min="6" max="6" width="8.85546875" customWidth="1"/>
    <col min="7" max="7" width="12.28515625" customWidth="1"/>
    <col min="8" max="8" width="14.140625" customWidth="1"/>
    <col min="9" max="9" width="13.42578125" customWidth="1"/>
    <col min="10" max="10" width="11" customWidth="1"/>
    <col min="11" max="11" width="12.5703125" customWidth="1"/>
    <col min="12" max="12" width="15.42578125" customWidth="1"/>
    <col min="13" max="13" width="13.140625" customWidth="1"/>
  </cols>
  <sheetData>
    <row r="1" spans="1:62" ht="29.25" customHeight="1">
      <c r="A1" s="108"/>
      <c r="B1" s="180" t="s">
        <v>0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2"/>
      <c r="O1" s="2"/>
      <c r="P1" s="26"/>
    </row>
    <row r="2" spans="1:62" ht="40.5" customHeight="1">
      <c r="A2" s="109"/>
      <c r="B2" s="181" t="s">
        <v>27</v>
      </c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2"/>
      <c r="O2" s="2"/>
      <c r="P2" s="26"/>
    </row>
    <row r="3" spans="1:62" ht="23.25" customHeight="1">
      <c r="A3" s="108"/>
      <c r="B3" s="182" t="s">
        <v>93</v>
      </c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26"/>
      <c r="O3" s="26"/>
      <c r="P3" s="26"/>
    </row>
    <row r="4" spans="1:62" s="22" customFormat="1" ht="21.75" customHeight="1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25"/>
      <c r="O4" s="25"/>
      <c r="P4" s="25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</row>
    <row r="5" spans="1:62" ht="109.5" customHeight="1">
      <c r="A5" s="177" t="s">
        <v>2</v>
      </c>
      <c r="B5" s="179" t="s">
        <v>3</v>
      </c>
      <c r="C5" s="110" t="s">
        <v>26</v>
      </c>
      <c r="D5" s="110" t="s">
        <v>5</v>
      </c>
      <c r="E5" s="110" t="s">
        <v>25</v>
      </c>
      <c r="F5" s="110" t="s">
        <v>7</v>
      </c>
      <c r="G5" s="110" t="s">
        <v>8</v>
      </c>
      <c r="H5" s="110" t="s">
        <v>9</v>
      </c>
      <c r="I5" s="110" t="s">
        <v>10</v>
      </c>
      <c r="J5" s="110" t="s">
        <v>11</v>
      </c>
      <c r="K5" s="110" t="s">
        <v>12</v>
      </c>
      <c r="L5" s="110" t="s">
        <v>13</v>
      </c>
      <c r="M5" s="110" t="s">
        <v>14</v>
      </c>
      <c r="N5" s="21"/>
      <c r="O5" s="21"/>
      <c r="P5" s="21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</row>
    <row r="6" spans="1:62" s="22" customFormat="1" ht="24" customHeight="1">
      <c r="A6" s="178"/>
      <c r="B6" s="179"/>
      <c r="C6" s="110">
        <v>1</v>
      </c>
      <c r="D6" s="110">
        <v>2</v>
      </c>
      <c r="E6" s="110">
        <v>3</v>
      </c>
      <c r="F6" s="110">
        <v>4</v>
      </c>
      <c r="G6" s="110">
        <v>5</v>
      </c>
      <c r="H6" s="110">
        <v>6</v>
      </c>
      <c r="I6" s="110">
        <v>7</v>
      </c>
      <c r="J6" s="110">
        <v>8</v>
      </c>
      <c r="K6" s="110">
        <v>9</v>
      </c>
      <c r="L6" s="110">
        <v>10</v>
      </c>
      <c r="M6" s="110">
        <v>11</v>
      </c>
      <c r="N6" s="24"/>
      <c r="O6" s="24"/>
      <c r="P6" s="24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</row>
    <row r="7" spans="1:62" s="20" customFormat="1" ht="30" customHeight="1">
      <c r="A7" s="111">
        <v>1</v>
      </c>
      <c r="B7" s="112" t="s">
        <v>24</v>
      </c>
      <c r="C7" s="113"/>
      <c r="D7" s="114">
        <v>1</v>
      </c>
      <c r="E7" s="114"/>
      <c r="F7" s="114"/>
      <c r="G7" s="115"/>
      <c r="H7" s="113"/>
      <c r="I7" s="114">
        <v>1</v>
      </c>
      <c r="J7" s="114"/>
      <c r="K7" s="114">
        <v>1</v>
      </c>
      <c r="L7" s="15"/>
      <c r="M7" s="113"/>
      <c r="N7" s="21"/>
    </row>
    <row r="8" spans="1:62" s="20" customFormat="1" ht="30" customHeight="1">
      <c r="A8" s="116">
        <v>2</v>
      </c>
      <c r="B8" s="117" t="s">
        <v>23</v>
      </c>
      <c r="C8" s="113"/>
      <c r="D8" s="15">
        <v>221</v>
      </c>
      <c r="E8" s="114"/>
      <c r="F8" s="114">
        <v>10</v>
      </c>
      <c r="G8" s="114"/>
      <c r="H8" s="113"/>
      <c r="I8" s="15">
        <v>211</v>
      </c>
      <c r="J8" s="15">
        <v>1</v>
      </c>
      <c r="K8" s="114">
        <v>7</v>
      </c>
      <c r="L8" s="15">
        <v>117</v>
      </c>
      <c r="M8" s="114">
        <v>86</v>
      </c>
      <c r="N8" s="21"/>
    </row>
    <row r="9" spans="1:62" s="20" customFormat="1" ht="30" customHeight="1">
      <c r="A9" s="116">
        <v>3</v>
      </c>
      <c r="B9" s="117" t="s">
        <v>22</v>
      </c>
      <c r="C9" s="113"/>
      <c r="D9" s="15">
        <v>516</v>
      </c>
      <c r="E9" s="114"/>
      <c r="F9" s="114">
        <v>20</v>
      </c>
      <c r="G9" s="114"/>
      <c r="H9" s="113"/>
      <c r="I9" s="15">
        <v>496</v>
      </c>
      <c r="J9" s="15">
        <v>10</v>
      </c>
      <c r="K9" s="114">
        <v>270</v>
      </c>
      <c r="L9" s="15">
        <v>150</v>
      </c>
      <c r="M9" s="114">
        <v>66</v>
      </c>
      <c r="N9" s="21"/>
    </row>
    <row r="10" spans="1:62" s="20" customFormat="1" ht="30" customHeight="1">
      <c r="A10" s="116">
        <v>4</v>
      </c>
      <c r="B10" s="117" t="s">
        <v>21</v>
      </c>
      <c r="C10" s="113">
        <v>18</v>
      </c>
      <c r="D10" s="15">
        <v>514</v>
      </c>
      <c r="E10" s="114"/>
      <c r="F10" s="114">
        <v>36</v>
      </c>
      <c r="G10" s="114"/>
      <c r="H10" s="113"/>
      <c r="I10" s="15">
        <v>496</v>
      </c>
      <c r="J10" s="15">
        <v>9</v>
      </c>
      <c r="K10" s="114">
        <v>152</v>
      </c>
      <c r="L10" s="15">
        <v>103</v>
      </c>
      <c r="M10" s="114">
        <v>232</v>
      </c>
      <c r="N10" s="21"/>
      <c r="S10" s="20" t="s">
        <v>20</v>
      </c>
    </row>
    <row r="11" spans="1:62" s="20" customFormat="1" ht="30" customHeight="1">
      <c r="A11" s="116">
        <v>5</v>
      </c>
      <c r="B11" s="117" t="s">
        <v>19</v>
      </c>
      <c r="C11" s="113"/>
      <c r="D11" s="15">
        <v>117</v>
      </c>
      <c r="E11" s="114">
        <v>2</v>
      </c>
      <c r="F11" s="114"/>
      <c r="G11" s="114"/>
      <c r="H11" s="113"/>
      <c r="I11" s="15">
        <v>115</v>
      </c>
      <c r="J11" s="15">
        <v>6</v>
      </c>
      <c r="K11" s="114">
        <v>53</v>
      </c>
      <c r="L11" s="15">
        <v>56</v>
      </c>
      <c r="M11" s="114"/>
      <c r="N11" s="21"/>
    </row>
    <row r="12" spans="1:62" s="20" customFormat="1" ht="30" customHeight="1">
      <c r="A12" s="116">
        <v>6</v>
      </c>
      <c r="B12" s="112" t="s">
        <v>18</v>
      </c>
      <c r="C12" s="113"/>
      <c r="D12" s="15">
        <v>548</v>
      </c>
      <c r="E12" s="114">
        <v>1</v>
      </c>
      <c r="F12" s="114">
        <v>11</v>
      </c>
      <c r="G12" s="114">
        <v>60</v>
      </c>
      <c r="H12" s="113"/>
      <c r="I12" s="15">
        <v>476</v>
      </c>
      <c r="J12" s="15">
        <v>11</v>
      </c>
      <c r="K12" s="114">
        <v>81</v>
      </c>
      <c r="L12" s="15">
        <v>181</v>
      </c>
      <c r="M12" s="114">
        <v>203</v>
      </c>
      <c r="N12" s="21"/>
    </row>
    <row r="13" spans="1:62" s="18" customFormat="1" ht="30" customHeight="1">
      <c r="A13" s="118">
        <v>7</v>
      </c>
      <c r="B13" s="112" t="s">
        <v>17</v>
      </c>
      <c r="C13" s="119"/>
      <c r="D13" s="120">
        <v>552</v>
      </c>
      <c r="E13" s="119">
        <v>1</v>
      </c>
      <c r="F13" s="119">
        <v>41</v>
      </c>
      <c r="G13" s="119">
        <v>223</v>
      </c>
      <c r="H13" s="119">
        <v>0</v>
      </c>
      <c r="I13" s="120">
        <v>287</v>
      </c>
      <c r="J13" s="120">
        <v>9</v>
      </c>
      <c r="K13" s="119">
        <v>234</v>
      </c>
      <c r="L13" s="120">
        <v>44</v>
      </c>
      <c r="M13" s="119"/>
      <c r="Q13" s="19"/>
    </row>
    <row r="14" spans="1:62" s="18" customFormat="1" ht="30" hidden="1" customHeight="1">
      <c r="A14" s="118"/>
      <c r="B14" s="112"/>
      <c r="C14" s="119"/>
      <c r="D14" s="120"/>
      <c r="E14" s="119"/>
      <c r="F14" s="119"/>
      <c r="G14" s="119"/>
      <c r="H14" s="119"/>
      <c r="I14" s="120"/>
      <c r="J14" s="120"/>
      <c r="K14" s="119"/>
      <c r="L14" s="120"/>
      <c r="M14" s="119"/>
      <c r="Q14" s="19"/>
    </row>
    <row r="15" spans="1:62" s="18" customFormat="1" ht="30" hidden="1" customHeight="1">
      <c r="A15" s="118"/>
      <c r="B15" s="112"/>
      <c r="C15" s="119"/>
      <c r="D15" s="120"/>
      <c r="E15" s="119"/>
      <c r="F15" s="119"/>
      <c r="G15" s="119"/>
      <c r="H15" s="119"/>
      <c r="I15" s="120"/>
      <c r="J15" s="120"/>
      <c r="K15" s="119"/>
      <c r="L15" s="120"/>
      <c r="M15" s="119"/>
      <c r="Q15" s="19"/>
    </row>
    <row r="16" spans="1:62" s="18" customFormat="1" ht="30" hidden="1" customHeight="1">
      <c r="A16" s="118"/>
      <c r="B16" s="112"/>
      <c r="C16" s="119"/>
      <c r="D16" s="120"/>
      <c r="E16" s="119"/>
      <c r="F16" s="119"/>
      <c r="G16" s="119"/>
      <c r="H16" s="119"/>
      <c r="I16" s="120"/>
      <c r="J16" s="120"/>
      <c r="K16" s="119"/>
      <c r="L16" s="120"/>
      <c r="M16" s="119"/>
      <c r="Q16" s="19"/>
    </row>
    <row r="17" spans="1:17" s="18" customFormat="1" ht="30" hidden="1" customHeight="1">
      <c r="A17" s="118"/>
      <c r="B17" s="112"/>
      <c r="C17" s="119"/>
      <c r="D17" s="120"/>
      <c r="E17" s="119"/>
      <c r="F17" s="119"/>
      <c r="G17" s="119"/>
      <c r="H17" s="119"/>
      <c r="I17" s="120"/>
      <c r="J17" s="120"/>
      <c r="K17" s="119"/>
      <c r="L17" s="120"/>
      <c r="M17" s="119"/>
      <c r="Q17" s="19"/>
    </row>
    <row r="18" spans="1:17" s="18" customFormat="1" ht="30" hidden="1" customHeight="1">
      <c r="A18" s="118"/>
      <c r="B18" s="112"/>
      <c r="C18" s="119"/>
      <c r="D18" s="120"/>
      <c r="E18" s="119"/>
      <c r="F18" s="119"/>
      <c r="G18" s="119"/>
      <c r="H18" s="119"/>
      <c r="I18" s="120"/>
      <c r="J18" s="120"/>
      <c r="K18" s="119"/>
      <c r="L18" s="120"/>
      <c r="M18" s="119"/>
      <c r="Q18" s="19"/>
    </row>
    <row r="19" spans="1:17" ht="30" customHeight="1">
      <c r="A19" s="121"/>
      <c r="B19" s="117" t="s">
        <v>16</v>
      </c>
      <c r="C19" s="122">
        <f>SUM(C7:C13)</f>
        <v>18</v>
      </c>
      <c r="D19" s="122">
        <f>SUM(D7:D13)</f>
        <v>2469</v>
      </c>
      <c r="E19" s="111">
        <f>SUM(E7:E13)</f>
        <v>4</v>
      </c>
      <c r="F19" s="15">
        <f>SUM(F7:F13)</f>
        <v>118</v>
      </c>
      <c r="G19" s="16">
        <f>SUM(G7:G13)</f>
        <v>283</v>
      </c>
      <c r="H19" s="115"/>
      <c r="I19" s="122">
        <f>SUM(I7:I13)</f>
        <v>2082</v>
      </c>
      <c r="J19" s="122">
        <f>SUM(J7:J13)</f>
        <v>46</v>
      </c>
      <c r="K19" s="122">
        <f>SUM(K7:K13)</f>
        <v>798</v>
      </c>
      <c r="L19" s="122">
        <f>SUM(L7:L13)</f>
        <v>651</v>
      </c>
      <c r="M19" s="123">
        <f>SUM(M7:M13)</f>
        <v>587</v>
      </c>
    </row>
  </sheetData>
  <mergeCells count="6">
    <mergeCell ref="A5:A6"/>
    <mergeCell ref="B5:B6"/>
    <mergeCell ref="B1:M1"/>
    <mergeCell ref="B2:M2"/>
    <mergeCell ref="B3:M3"/>
    <mergeCell ref="A4:M4"/>
  </mergeCells>
  <pageMargins left="0.31496062992125984" right="0.31496062992125984" top="0.74803149606299213" bottom="0.74803149606299213" header="0.31496062992125984" footer="0.31496062992125984"/>
  <pageSetup scale="75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20"/>
  <sheetViews>
    <sheetView zoomScale="90" zoomScaleNormal="90" workbookViewId="0">
      <selection activeCell="B20" sqref="B20"/>
    </sheetView>
  </sheetViews>
  <sheetFormatPr defaultRowHeight="15"/>
  <cols>
    <col min="1" max="1" width="6" style="80" customWidth="1"/>
    <col min="2" max="2" width="19.7109375" style="80" customWidth="1"/>
    <col min="3" max="3" width="14.140625" style="80" customWidth="1"/>
    <col min="4" max="5" width="15" style="80" customWidth="1"/>
    <col min="6" max="6" width="11.28515625" style="80" customWidth="1"/>
    <col min="7" max="7" width="14.42578125" style="80" customWidth="1"/>
    <col min="8" max="8" width="16" style="80" customWidth="1"/>
    <col min="9" max="9" width="13.42578125" style="80" customWidth="1"/>
    <col min="10" max="10" width="12.28515625" style="80" customWidth="1"/>
    <col min="11" max="11" width="12.5703125" style="80" customWidth="1"/>
    <col min="12" max="12" width="15.42578125" style="80" customWidth="1"/>
    <col min="13" max="13" width="13.140625" style="80" customWidth="1"/>
    <col min="14" max="16384" width="9.140625" style="80"/>
  </cols>
  <sheetData>
    <row r="1" spans="1:16" ht="21.75" customHeight="1">
      <c r="A1" s="79"/>
      <c r="B1" s="185" t="s">
        <v>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78"/>
      <c r="O1" s="78"/>
      <c r="P1" s="79"/>
    </row>
    <row r="2" spans="1:16" ht="69.75" customHeight="1">
      <c r="A2" s="188" t="s">
        <v>38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78"/>
      <c r="O2" s="78"/>
      <c r="P2" s="79"/>
    </row>
    <row r="3" spans="1:16" ht="29.25" customHeight="1">
      <c r="A3" s="78"/>
      <c r="B3" s="186" t="s">
        <v>37</v>
      </c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78"/>
      <c r="O3" s="78"/>
      <c r="P3" s="79"/>
    </row>
    <row r="4" spans="1:16" ht="23.25" customHeight="1">
      <c r="A4" s="79"/>
      <c r="B4" s="175" t="s">
        <v>36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79"/>
      <c r="O4" s="79"/>
      <c r="P4" s="79"/>
    </row>
    <row r="5" spans="1:16" ht="21.75" customHeight="1">
      <c r="A5" s="167" t="s">
        <v>1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79"/>
      <c r="O5" s="79"/>
      <c r="P5" s="79"/>
    </row>
    <row r="6" spans="1:16" ht="81" customHeight="1">
      <c r="A6" s="183" t="s">
        <v>2</v>
      </c>
      <c r="B6" s="183" t="s">
        <v>3</v>
      </c>
      <c r="C6" s="127" t="s">
        <v>4</v>
      </c>
      <c r="D6" s="124" t="s">
        <v>5</v>
      </c>
      <c r="E6" s="124" t="s">
        <v>25</v>
      </c>
      <c r="F6" s="124" t="s">
        <v>7</v>
      </c>
      <c r="G6" s="124" t="s">
        <v>8</v>
      </c>
      <c r="H6" s="124" t="s">
        <v>9</v>
      </c>
      <c r="I6" s="124" t="s">
        <v>10</v>
      </c>
      <c r="J6" s="124" t="s">
        <v>11</v>
      </c>
      <c r="K6" s="124" t="s">
        <v>12</v>
      </c>
      <c r="L6" s="124" t="s">
        <v>13</v>
      </c>
      <c r="M6" s="124" t="s">
        <v>14</v>
      </c>
      <c r="N6" s="81"/>
      <c r="O6" s="81"/>
      <c r="P6" s="81"/>
    </row>
    <row r="7" spans="1:16">
      <c r="A7" s="184"/>
      <c r="B7" s="184"/>
      <c r="C7" s="124">
        <v>1</v>
      </c>
      <c r="D7" s="124">
        <v>2</v>
      </c>
      <c r="E7" s="124">
        <v>3</v>
      </c>
      <c r="F7" s="124">
        <v>4</v>
      </c>
      <c r="G7" s="124">
        <v>5</v>
      </c>
      <c r="H7" s="124">
        <v>6</v>
      </c>
      <c r="I7" s="124">
        <v>7</v>
      </c>
      <c r="J7" s="124">
        <v>8</v>
      </c>
      <c r="K7" s="124">
        <v>9</v>
      </c>
      <c r="L7" s="124">
        <v>10</v>
      </c>
      <c r="M7" s="124">
        <v>11</v>
      </c>
      <c r="N7" s="81"/>
      <c r="O7" s="81"/>
      <c r="P7" s="81"/>
    </row>
    <row r="8" spans="1:16" ht="30" customHeight="1">
      <c r="A8" s="103">
        <v>1</v>
      </c>
      <c r="B8" s="62" t="s">
        <v>35</v>
      </c>
      <c r="C8" s="15"/>
      <c r="D8" s="15">
        <v>510</v>
      </c>
      <c r="E8" s="15">
        <v>1</v>
      </c>
      <c r="F8" s="15">
        <v>33</v>
      </c>
      <c r="G8" s="15">
        <v>99</v>
      </c>
      <c r="H8" s="15"/>
      <c r="I8" s="15">
        <v>377</v>
      </c>
      <c r="J8" s="88">
        <v>15</v>
      </c>
      <c r="K8" s="88">
        <v>131</v>
      </c>
      <c r="L8" s="88">
        <v>170</v>
      </c>
      <c r="M8" s="15">
        <v>61</v>
      </c>
      <c r="N8" s="81"/>
      <c r="O8" s="81"/>
      <c r="P8" s="81"/>
    </row>
    <row r="9" spans="1:16" ht="30" customHeight="1">
      <c r="A9" s="103">
        <v>2</v>
      </c>
      <c r="B9" s="62" t="s">
        <v>34</v>
      </c>
      <c r="C9" s="15"/>
      <c r="D9" s="15">
        <v>670</v>
      </c>
      <c r="E9" s="15"/>
      <c r="F9" s="15">
        <v>39</v>
      </c>
      <c r="G9" s="15">
        <v>116</v>
      </c>
      <c r="H9" s="15"/>
      <c r="I9" s="15">
        <v>515</v>
      </c>
      <c r="J9" s="88">
        <v>7</v>
      </c>
      <c r="K9" s="88">
        <v>133</v>
      </c>
      <c r="L9" s="88">
        <v>91</v>
      </c>
      <c r="M9" s="15">
        <v>284</v>
      </c>
      <c r="N9" s="81"/>
      <c r="O9" s="81"/>
      <c r="P9" s="81"/>
    </row>
    <row r="10" spans="1:16" ht="30" customHeight="1">
      <c r="A10" s="103">
        <v>3</v>
      </c>
      <c r="B10" s="62" t="s">
        <v>33</v>
      </c>
      <c r="C10" s="15"/>
      <c r="D10" s="15">
        <v>466</v>
      </c>
      <c r="E10" s="15"/>
      <c r="F10" s="15">
        <v>42</v>
      </c>
      <c r="G10" s="15"/>
      <c r="H10" s="15"/>
      <c r="I10" s="15">
        <v>424</v>
      </c>
      <c r="J10" s="88">
        <v>9</v>
      </c>
      <c r="K10" s="88">
        <v>170</v>
      </c>
      <c r="L10" s="88">
        <v>166</v>
      </c>
      <c r="M10" s="15">
        <v>79</v>
      </c>
      <c r="N10" s="81"/>
      <c r="O10" s="81"/>
      <c r="P10" s="81"/>
    </row>
    <row r="11" spans="1:16" ht="30" customHeight="1">
      <c r="A11" s="103">
        <v>4</v>
      </c>
      <c r="B11" s="62" t="s">
        <v>32</v>
      </c>
      <c r="C11" s="15"/>
      <c r="D11" s="15">
        <v>628</v>
      </c>
      <c r="E11" s="15">
        <v>1</v>
      </c>
      <c r="F11" s="15">
        <v>18</v>
      </c>
      <c r="G11" s="15"/>
      <c r="H11" s="15"/>
      <c r="I11" s="15">
        <v>609</v>
      </c>
      <c r="J11" s="88">
        <v>10</v>
      </c>
      <c r="K11" s="88">
        <v>223</v>
      </c>
      <c r="L11" s="88">
        <v>176</v>
      </c>
      <c r="M11" s="15">
        <v>200</v>
      </c>
      <c r="N11" s="81"/>
      <c r="O11" s="81"/>
      <c r="P11" s="81"/>
    </row>
    <row r="12" spans="1:16" ht="30" hidden="1" customHeight="1">
      <c r="A12" s="103"/>
      <c r="B12" s="62"/>
      <c r="C12" s="15"/>
      <c r="D12" s="15"/>
      <c r="E12" s="15"/>
      <c r="F12" s="15"/>
      <c r="G12" s="15"/>
      <c r="H12" s="15"/>
      <c r="I12" s="15"/>
      <c r="J12" s="88"/>
      <c r="K12" s="88"/>
      <c r="L12" s="88"/>
      <c r="M12" s="15"/>
      <c r="N12" s="81"/>
      <c r="O12" s="81"/>
      <c r="P12" s="81"/>
    </row>
    <row r="13" spans="1:16" ht="30" hidden="1" customHeight="1">
      <c r="A13" s="103"/>
      <c r="B13" s="62"/>
      <c r="C13" s="15"/>
      <c r="D13" s="15"/>
      <c r="E13" s="15"/>
      <c r="F13" s="15"/>
      <c r="G13" s="15"/>
      <c r="H13" s="15"/>
      <c r="I13" s="15"/>
      <c r="J13" s="88"/>
      <c r="K13" s="88"/>
      <c r="L13" s="88"/>
      <c r="M13" s="15"/>
      <c r="N13" s="81"/>
      <c r="O13" s="81"/>
      <c r="P13" s="81"/>
    </row>
    <row r="14" spans="1:16" ht="30" hidden="1" customHeight="1">
      <c r="A14" s="103"/>
      <c r="B14" s="62"/>
      <c r="C14" s="15"/>
      <c r="D14" s="15"/>
      <c r="E14" s="15"/>
      <c r="F14" s="15"/>
      <c r="G14" s="15"/>
      <c r="H14" s="15"/>
      <c r="I14" s="15"/>
      <c r="J14" s="88"/>
      <c r="K14" s="88"/>
      <c r="L14" s="88"/>
      <c r="M14" s="15"/>
      <c r="N14" s="81"/>
      <c r="O14" s="81"/>
      <c r="P14" s="81"/>
    </row>
    <row r="15" spans="1:16" ht="30" hidden="1" customHeight="1">
      <c r="A15" s="103"/>
      <c r="B15" s="62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81"/>
      <c r="O15" s="81"/>
      <c r="P15" s="81"/>
    </row>
    <row r="16" spans="1:16" ht="30" hidden="1" customHeight="1">
      <c r="A16" s="103"/>
      <c r="B16" s="62"/>
      <c r="C16" s="15"/>
      <c r="D16" s="15"/>
      <c r="E16" s="15"/>
      <c r="F16" s="15"/>
      <c r="G16" s="15"/>
      <c r="H16" s="15"/>
      <c r="I16" s="15"/>
      <c r="J16" s="88"/>
      <c r="K16" s="88"/>
      <c r="L16" s="88"/>
      <c r="M16" s="15"/>
      <c r="N16" s="81"/>
      <c r="O16" s="81"/>
      <c r="P16" s="81"/>
    </row>
    <row r="17" spans="1:16" ht="30" hidden="1" customHeight="1">
      <c r="A17" s="103"/>
      <c r="B17" s="62"/>
      <c r="C17" s="15"/>
      <c r="D17" s="88"/>
      <c r="E17" s="88"/>
      <c r="F17" s="88"/>
      <c r="G17" s="15"/>
      <c r="H17" s="88"/>
      <c r="I17" s="15"/>
      <c r="J17" s="88"/>
      <c r="K17" s="88"/>
      <c r="L17" s="88"/>
      <c r="M17" s="15"/>
      <c r="N17" s="81"/>
      <c r="O17" s="81"/>
      <c r="P17" s="81"/>
    </row>
    <row r="18" spans="1:16" ht="30" hidden="1" customHeight="1">
      <c r="A18" s="103"/>
      <c r="B18" s="62"/>
      <c r="C18" s="15"/>
      <c r="D18" s="88"/>
      <c r="E18" s="88"/>
      <c r="F18" s="88"/>
      <c r="G18" s="15"/>
      <c r="H18" s="88"/>
      <c r="I18" s="15"/>
      <c r="J18" s="88"/>
      <c r="K18" s="88"/>
      <c r="L18" s="88"/>
      <c r="M18" s="15"/>
      <c r="N18" s="81"/>
      <c r="O18" s="81"/>
      <c r="P18" s="81"/>
    </row>
    <row r="19" spans="1:16" ht="30" customHeight="1">
      <c r="A19" s="84"/>
      <c r="B19" s="62" t="s">
        <v>16</v>
      </c>
      <c r="C19" s="15"/>
      <c r="D19" s="15">
        <f>SUM(D8:D18)</f>
        <v>2274</v>
      </c>
      <c r="E19" s="15">
        <v>2</v>
      </c>
      <c r="F19" s="15">
        <f>SUM(F8:F18)</f>
        <v>132</v>
      </c>
      <c r="G19" s="15">
        <f>SUM(G8:G18)</f>
        <v>215</v>
      </c>
      <c r="H19" s="15"/>
      <c r="I19" s="15">
        <v>1925</v>
      </c>
      <c r="J19" s="15">
        <f>SUM(J8:J18)</f>
        <v>41</v>
      </c>
      <c r="K19" s="15">
        <f>SUM(K8:K18)</f>
        <v>657</v>
      </c>
      <c r="L19" s="15">
        <v>603</v>
      </c>
      <c r="M19" s="15">
        <f>SUM(M8:M18)</f>
        <v>624</v>
      </c>
      <c r="N19" s="81"/>
      <c r="O19" s="81"/>
      <c r="P19" s="81"/>
    </row>
    <row r="20" spans="1:16" ht="15.75">
      <c r="B20" s="125"/>
      <c r="C20" s="125"/>
      <c r="D20" s="125"/>
      <c r="E20" s="125"/>
      <c r="F20" s="125"/>
      <c r="G20" s="126"/>
      <c r="H20" s="125"/>
      <c r="I20" s="126"/>
      <c r="J20" s="125"/>
      <c r="K20" s="125"/>
      <c r="L20" s="125"/>
      <c r="M20" s="125"/>
    </row>
  </sheetData>
  <mergeCells count="7">
    <mergeCell ref="A6:A7"/>
    <mergeCell ref="B6:B7"/>
    <mergeCell ref="B1:M1"/>
    <mergeCell ref="B3:M3"/>
    <mergeCell ref="B4:M4"/>
    <mergeCell ref="A5:M5"/>
    <mergeCell ref="A2:M2"/>
  </mergeCells>
  <pageMargins left="0.7" right="0.7" top="0.75" bottom="0.75" header="0.3" footer="0.3"/>
  <pageSetup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zoomScaleNormal="100" zoomScaleSheetLayoutView="100" workbookViewId="0">
      <selection activeCell="E6" sqref="E6"/>
    </sheetView>
  </sheetViews>
  <sheetFormatPr defaultRowHeight="15"/>
  <cols>
    <col min="1" max="1" width="6" style="80" customWidth="1"/>
    <col min="2" max="2" width="19.7109375" style="80" customWidth="1"/>
    <col min="3" max="3" width="14.140625" style="80" customWidth="1"/>
    <col min="4" max="5" width="15" style="80" customWidth="1"/>
    <col min="6" max="6" width="11.28515625" style="80" customWidth="1"/>
    <col min="7" max="7" width="14.42578125" style="80" customWidth="1"/>
    <col min="8" max="8" width="16" style="80" customWidth="1"/>
    <col min="9" max="9" width="13.42578125" style="80" customWidth="1"/>
    <col min="10" max="10" width="12.28515625" style="80" customWidth="1"/>
    <col min="11" max="11" width="12.5703125" style="80" customWidth="1"/>
    <col min="12" max="12" width="15.42578125" style="80" customWidth="1"/>
    <col min="13" max="13" width="13.140625" style="80" customWidth="1"/>
    <col min="14" max="16384" width="9.140625" style="80"/>
  </cols>
  <sheetData>
    <row r="1" spans="1:16" ht="21.75" customHeight="1">
      <c r="A1" s="79"/>
      <c r="B1" s="185" t="s">
        <v>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78"/>
      <c r="O1" s="78"/>
      <c r="P1" s="79"/>
    </row>
    <row r="2" spans="1:16" ht="50.25" customHeight="1">
      <c r="A2" s="169" t="s">
        <v>104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78"/>
      <c r="O2" s="78"/>
      <c r="P2" s="79"/>
    </row>
    <row r="3" spans="1:16" ht="1.5" customHeight="1">
      <c r="A3" s="78"/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78"/>
      <c r="O3" s="78"/>
      <c r="P3" s="79"/>
    </row>
    <row r="4" spans="1:16" ht="23.25" customHeight="1">
      <c r="A4" s="79"/>
      <c r="B4" s="175" t="s">
        <v>103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79"/>
      <c r="O4" s="79"/>
      <c r="P4" s="79"/>
    </row>
    <row r="5" spans="1:16" ht="21.75" customHeight="1">
      <c r="A5" s="167" t="s">
        <v>1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79"/>
      <c r="O5" s="79"/>
      <c r="P5" s="79"/>
    </row>
    <row r="6" spans="1:16" ht="81" customHeight="1">
      <c r="A6" s="161" t="s">
        <v>2</v>
      </c>
      <c r="B6" s="161" t="s">
        <v>3</v>
      </c>
      <c r="C6" s="63" t="s">
        <v>4</v>
      </c>
      <c r="D6" s="60" t="s">
        <v>5</v>
      </c>
      <c r="E6" s="60" t="s">
        <v>25</v>
      </c>
      <c r="F6" s="60" t="s">
        <v>7</v>
      </c>
      <c r="G6" s="60" t="s">
        <v>8</v>
      </c>
      <c r="H6" s="60" t="s">
        <v>9</v>
      </c>
      <c r="I6" s="60" t="s">
        <v>10</v>
      </c>
      <c r="J6" s="60" t="s">
        <v>11</v>
      </c>
      <c r="K6" s="60" t="s">
        <v>12</v>
      </c>
      <c r="L6" s="60" t="s">
        <v>13</v>
      </c>
      <c r="M6" s="60" t="s">
        <v>14</v>
      </c>
      <c r="N6" s="81"/>
      <c r="O6" s="81"/>
      <c r="P6" s="81"/>
    </row>
    <row r="7" spans="1:16" ht="15.75">
      <c r="A7" s="162"/>
      <c r="B7" s="162"/>
      <c r="C7" s="60">
        <v>1</v>
      </c>
      <c r="D7" s="15">
        <v>2</v>
      </c>
      <c r="E7" s="60">
        <v>3</v>
      </c>
      <c r="F7" s="15">
        <v>4</v>
      </c>
      <c r="G7" s="15">
        <v>5</v>
      </c>
      <c r="H7" s="60">
        <v>6</v>
      </c>
      <c r="I7" s="15">
        <v>7</v>
      </c>
      <c r="J7" s="15">
        <v>8</v>
      </c>
      <c r="K7" s="60">
        <v>9</v>
      </c>
      <c r="L7" s="15">
        <v>10</v>
      </c>
      <c r="M7" s="60">
        <v>11</v>
      </c>
      <c r="N7" s="81"/>
      <c r="O7" s="81"/>
      <c r="P7" s="81"/>
    </row>
    <row r="8" spans="1:16" ht="30" customHeight="1">
      <c r="A8" s="103">
        <v>1</v>
      </c>
      <c r="B8" s="62" t="s">
        <v>96</v>
      </c>
      <c r="C8" s="15"/>
      <c r="D8" s="15">
        <v>635</v>
      </c>
      <c r="E8" s="15">
        <v>1</v>
      </c>
      <c r="F8" s="15">
        <v>1</v>
      </c>
      <c r="G8" s="15">
        <v>1</v>
      </c>
      <c r="H8" s="15"/>
      <c r="I8" s="15">
        <v>632</v>
      </c>
      <c r="J8" s="88">
        <v>20</v>
      </c>
      <c r="K8" s="88">
        <v>143</v>
      </c>
      <c r="L8" s="88">
        <v>209</v>
      </c>
      <c r="M8" s="15">
        <v>260</v>
      </c>
      <c r="N8" s="81"/>
      <c r="O8" s="81"/>
      <c r="P8" s="81"/>
    </row>
    <row r="9" spans="1:16" ht="30" customHeight="1">
      <c r="A9" s="103">
        <v>2</v>
      </c>
      <c r="B9" s="62" t="s">
        <v>97</v>
      </c>
      <c r="C9" s="15"/>
      <c r="D9" s="15"/>
      <c r="E9" s="15"/>
      <c r="F9" s="15"/>
      <c r="G9" s="15"/>
      <c r="H9" s="15"/>
      <c r="I9" s="15"/>
      <c r="J9" s="88"/>
      <c r="K9" s="88"/>
      <c r="L9" s="88"/>
      <c r="M9" s="15"/>
      <c r="N9" s="81"/>
      <c r="O9" s="81"/>
      <c r="P9" s="81"/>
    </row>
    <row r="10" spans="1:16" ht="30" customHeight="1">
      <c r="A10" s="103">
        <v>3</v>
      </c>
      <c r="B10" s="62" t="s">
        <v>98</v>
      </c>
      <c r="C10" s="15"/>
      <c r="D10" s="15"/>
      <c r="E10" s="15"/>
      <c r="F10" s="15"/>
      <c r="G10" s="15"/>
      <c r="H10" s="15"/>
      <c r="I10" s="15"/>
      <c r="J10" s="88"/>
      <c r="K10" s="88"/>
      <c r="L10" s="88"/>
      <c r="M10" s="15"/>
      <c r="N10" s="81"/>
      <c r="O10" s="81"/>
      <c r="P10" s="81"/>
    </row>
    <row r="11" spans="1:16" ht="30" customHeight="1">
      <c r="A11" s="103">
        <v>4</v>
      </c>
      <c r="B11" s="62" t="s">
        <v>99</v>
      </c>
      <c r="C11" s="15">
        <v>2</v>
      </c>
      <c r="D11" s="15">
        <v>256</v>
      </c>
      <c r="E11" s="15"/>
      <c r="F11" s="15">
        <v>11</v>
      </c>
      <c r="G11" s="15"/>
      <c r="H11" s="15">
        <v>1</v>
      </c>
      <c r="I11" s="15">
        <v>246</v>
      </c>
      <c r="J11" s="88">
        <v>9</v>
      </c>
      <c r="K11" s="88">
        <v>137</v>
      </c>
      <c r="L11" s="88">
        <v>12</v>
      </c>
      <c r="M11" s="15">
        <v>88</v>
      </c>
      <c r="N11" s="81"/>
      <c r="O11" s="81"/>
      <c r="P11" s="81"/>
    </row>
    <row r="12" spans="1:16" ht="30" customHeight="1">
      <c r="A12" s="103">
        <v>5</v>
      </c>
      <c r="B12" s="62" t="s">
        <v>100</v>
      </c>
      <c r="C12" s="15"/>
      <c r="D12" s="15">
        <v>253</v>
      </c>
      <c r="E12" s="15"/>
      <c r="F12" s="15"/>
      <c r="G12" s="15"/>
      <c r="H12" s="15"/>
      <c r="I12" s="15">
        <v>253</v>
      </c>
      <c r="J12" s="88">
        <v>2</v>
      </c>
      <c r="K12" s="88">
        <v>140</v>
      </c>
      <c r="L12" s="88">
        <v>100</v>
      </c>
      <c r="M12" s="15">
        <v>11</v>
      </c>
      <c r="N12" s="81"/>
      <c r="O12" s="81"/>
      <c r="P12" s="81"/>
    </row>
    <row r="13" spans="1:16" ht="30" customHeight="1">
      <c r="A13" s="103">
        <v>6</v>
      </c>
      <c r="B13" s="62" t="s">
        <v>101</v>
      </c>
      <c r="C13" s="15"/>
      <c r="D13" s="15"/>
      <c r="E13" s="15"/>
      <c r="F13" s="15"/>
      <c r="G13" s="15"/>
      <c r="H13" s="15"/>
      <c r="I13" s="15"/>
      <c r="J13" s="88"/>
      <c r="K13" s="88"/>
      <c r="L13" s="88"/>
      <c r="M13" s="15"/>
      <c r="N13" s="81"/>
      <c r="O13" s="81"/>
      <c r="P13" s="81"/>
    </row>
    <row r="14" spans="1:16" ht="30" customHeight="1">
      <c r="A14" s="103">
        <v>7</v>
      </c>
      <c r="B14" s="62" t="s">
        <v>102</v>
      </c>
      <c r="C14" s="15"/>
      <c r="D14" s="15">
        <v>342</v>
      </c>
      <c r="E14" s="15"/>
      <c r="F14" s="15">
        <v>2</v>
      </c>
      <c r="G14" s="15"/>
      <c r="H14" s="15"/>
      <c r="I14" s="15">
        <v>340</v>
      </c>
      <c r="J14" s="88">
        <v>16</v>
      </c>
      <c r="K14" s="88">
        <v>115</v>
      </c>
      <c r="L14" s="88">
        <v>86</v>
      </c>
      <c r="M14" s="15">
        <v>123</v>
      </c>
      <c r="N14" s="81"/>
      <c r="O14" s="81"/>
      <c r="P14" s="81"/>
    </row>
    <row r="15" spans="1:16" ht="30" hidden="1" customHeight="1">
      <c r="A15" s="82">
        <v>8</v>
      </c>
      <c r="B15" s="84"/>
      <c r="C15" s="60"/>
      <c r="D15" s="60"/>
      <c r="E15" s="60"/>
      <c r="F15" s="60"/>
      <c r="G15" s="15"/>
      <c r="H15" s="60"/>
      <c r="I15" s="15"/>
      <c r="J15" s="60"/>
      <c r="K15" s="60"/>
      <c r="L15" s="60"/>
      <c r="M15" s="60"/>
      <c r="N15" s="81"/>
      <c r="O15" s="81"/>
      <c r="P15" s="81"/>
    </row>
    <row r="16" spans="1:16" ht="30" hidden="1" customHeight="1">
      <c r="A16" s="82">
        <v>9</v>
      </c>
      <c r="B16" s="84"/>
      <c r="C16" s="60"/>
      <c r="D16" s="15"/>
      <c r="E16" s="15"/>
      <c r="F16" s="15"/>
      <c r="G16" s="15"/>
      <c r="H16" s="15"/>
      <c r="I16" s="15"/>
      <c r="J16" s="88"/>
      <c r="K16" s="88"/>
      <c r="L16" s="88"/>
      <c r="M16" s="15"/>
      <c r="N16" s="81"/>
      <c r="O16" s="81"/>
      <c r="P16" s="81"/>
    </row>
    <row r="17" spans="1:16" ht="30" hidden="1" customHeight="1">
      <c r="A17" s="82"/>
      <c r="B17" s="84"/>
      <c r="C17" s="60"/>
      <c r="D17" s="88"/>
      <c r="E17" s="88"/>
      <c r="F17" s="88"/>
      <c r="G17" s="15"/>
      <c r="H17" s="88"/>
      <c r="I17" s="15"/>
      <c r="J17" s="88"/>
      <c r="K17" s="88"/>
      <c r="L17" s="88"/>
      <c r="M17" s="15"/>
      <c r="N17" s="81"/>
      <c r="O17" s="81"/>
      <c r="P17" s="81"/>
    </row>
    <row r="18" spans="1:16" ht="30" hidden="1" customHeight="1">
      <c r="A18" s="82"/>
      <c r="B18" s="57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81"/>
      <c r="O18" s="81"/>
      <c r="P18" s="81"/>
    </row>
    <row r="19" spans="1:16" ht="30" customHeight="1">
      <c r="A19" s="84"/>
      <c r="B19" s="62" t="s">
        <v>16</v>
      </c>
      <c r="C19" s="15">
        <f t="shared" ref="C19:M19" si="0">SUM(C8:C18)</f>
        <v>2</v>
      </c>
      <c r="D19" s="15">
        <f t="shared" si="0"/>
        <v>1486</v>
      </c>
      <c r="E19" s="15">
        <f t="shared" si="0"/>
        <v>1</v>
      </c>
      <c r="F19" s="15">
        <f t="shared" si="0"/>
        <v>14</v>
      </c>
      <c r="G19" s="15">
        <f t="shared" si="0"/>
        <v>1</v>
      </c>
      <c r="H19" s="15">
        <f t="shared" si="0"/>
        <v>1</v>
      </c>
      <c r="I19" s="15">
        <f t="shared" si="0"/>
        <v>1471</v>
      </c>
      <c r="J19" s="15">
        <f t="shared" si="0"/>
        <v>47</v>
      </c>
      <c r="K19" s="15">
        <f t="shared" si="0"/>
        <v>535</v>
      </c>
      <c r="L19" s="15">
        <f t="shared" si="0"/>
        <v>407</v>
      </c>
      <c r="M19" s="15">
        <f t="shared" si="0"/>
        <v>482</v>
      </c>
      <c r="N19" s="81"/>
      <c r="O19" s="81"/>
      <c r="P19" s="81"/>
    </row>
    <row r="20" spans="1:16">
      <c r="G20" s="85"/>
      <c r="I20" s="85"/>
    </row>
  </sheetData>
  <mergeCells count="7">
    <mergeCell ref="A6:A7"/>
    <mergeCell ref="B6:B7"/>
    <mergeCell ref="B1:M1"/>
    <mergeCell ref="B3:M3"/>
    <mergeCell ref="B4:M4"/>
    <mergeCell ref="A5:M5"/>
    <mergeCell ref="A2:M2"/>
  </mergeCells>
  <pageMargins left="0.25" right="0.19" top="0.75" bottom="0.75" header="0.3" footer="0.3"/>
  <pageSetup scale="7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E6" sqref="E6"/>
    </sheetView>
  </sheetViews>
  <sheetFormatPr defaultRowHeight="15"/>
  <cols>
    <col min="1" max="1" width="6" style="80" customWidth="1"/>
    <col min="2" max="2" width="23.28515625" style="80" customWidth="1"/>
    <col min="3" max="3" width="14.140625" style="80" customWidth="1"/>
    <col min="4" max="5" width="15" style="80" customWidth="1"/>
    <col min="6" max="6" width="11.28515625" style="80" customWidth="1"/>
    <col min="7" max="7" width="14.42578125" style="80" customWidth="1"/>
    <col min="8" max="8" width="16" style="80" customWidth="1"/>
    <col min="9" max="9" width="13.42578125" style="80" customWidth="1"/>
    <col min="10" max="10" width="12.28515625" style="80" customWidth="1"/>
    <col min="11" max="11" width="12.5703125" style="80" customWidth="1"/>
    <col min="12" max="12" width="15.42578125" style="80" customWidth="1"/>
    <col min="13" max="13" width="13.140625" style="80" customWidth="1"/>
    <col min="14" max="16384" width="9.140625" style="80"/>
  </cols>
  <sheetData>
    <row r="1" spans="1:16" ht="21.75" customHeight="1">
      <c r="A1" s="79"/>
      <c r="B1" s="185" t="s">
        <v>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78"/>
      <c r="O1" s="78"/>
      <c r="P1" s="79"/>
    </row>
    <row r="2" spans="1:16" ht="69.75" customHeight="1">
      <c r="A2" s="189" t="s">
        <v>105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78"/>
      <c r="O2" s="78"/>
      <c r="P2" s="79"/>
    </row>
    <row r="3" spans="1:16" ht="7.5" customHeight="1">
      <c r="A3" s="78"/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78"/>
      <c r="O3" s="78"/>
      <c r="P3" s="79"/>
    </row>
    <row r="4" spans="1:16" ht="23.25" customHeight="1">
      <c r="A4" s="79"/>
      <c r="B4" s="175" t="s">
        <v>77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79"/>
      <c r="O4" s="79"/>
      <c r="P4" s="79"/>
    </row>
    <row r="5" spans="1:16" ht="21.75" customHeight="1">
      <c r="A5" s="167" t="s">
        <v>1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79"/>
      <c r="O5" s="79"/>
      <c r="P5" s="79"/>
    </row>
    <row r="6" spans="1:16" ht="81" customHeight="1">
      <c r="A6" s="161" t="s">
        <v>2</v>
      </c>
      <c r="B6" s="161" t="s">
        <v>3</v>
      </c>
      <c r="C6" s="63" t="s">
        <v>4</v>
      </c>
      <c r="D6" s="60" t="s">
        <v>5</v>
      </c>
      <c r="E6" s="60" t="s">
        <v>25</v>
      </c>
      <c r="F6" s="60" t="s">
        <v>7</v>
      </c>
      <c r="G6" s="60" t="s">
        <v>8</v>
      </c>
      <c r="H6" s="60" t="s">
        <v>9</v>
      </c>
      <c r="I6" s="60" t="s">
        <v>10</v>
      </c>
      <c r="J6" s="60" t="s">
        <v>11</v>
      </c>
      <c r="K6" s="60" t="s">
        <v>12</v>
      </c>
      <c r="L6" s="60" t="s">
        <v>13</v>
      </c>
      <c r="M6" s="60" t="s">
        <v>14</v>
      </c>
      <c r="N6" s="81"/>
      <c r="O6" s="81"/>
      <c r="P6" s="81"/>
    </row>
    <row r="7" spans="1:16" ht="15.75">
      <c r="A7" s="162"/>
      <c r="B7" s="162"/>
      <c r="C7" s="60">
        <v>1</v>
      </c>
      <c r="D7" s="15">
        <v>2</v>
      </c>
      <c r="E7" s="60">
        <v>3</v>
      </c>
      <c r="F7" s="15">
        <v>4</v>
      </c>
      <c r="G7" s="15">
        <v>5</v>
      </c>
      <c r="H7" s="60">
        <v>6</v>
      </c>
      <c r="I7" s="15">
        <v>7</v>
      </c>
      <c r="J7" s="15">
        <v>8</v>
      </c>
      <c r="K7" s="60">
        <v>9</v>
      </c>
      <c r="L7" s="15">
        <v>10</v>
      </c>
      <c r="M7" s="60">
        <v>11</v>
      </c>
      <c r="N7" s="81"/>
      <c r="O7" s="81"/>
      <c r="P7" s="81"/>
    </row>
    <row r="8" spans="1:16" ht="30" customHeight="1">
      <c r="A8" s="82">
        <v>1</v>
      </c>
      <c r="B8" s="62" t="s">
        <v>76</v>
      </c>
      <c r="C8" s="15">
        <v>0</v>
      </c>
      <c r="D8" s="15">
        <v>46</v>
      </c>
      <c r="E8" s="15">
        <v>0</v>
      </c>
      <c r="F8" s="15">
        <v>2</v>
      </c>
      <c r="G8" s="15">
        <v>15</v>
      </c>
      <c r="H8" s="15">
        <v>0</v>
      </c>
      <c r="I8" s="15">
        <v>29</v>
      </c>
      <c r="J8" s="88">
        <v>3</v>
      </c>
      <c r="K8" s="88">
        <v>26</v>
      </c>
      <c r="L8" s="88">
        <v>0</v>
      </c>
      <c r="M8" s="15">
        <v>0</v>
      </c>
      <c r="N8" s="81"/>
      <c r="O8" s="81"/>
      <c r="P8" s="81"/>
    </row>
    <row r="9" spans="1:16" ht="30" customHeight="1">
      <c r="A9" s="82">
        <v>2</v>
      </c>
      <c r="B9" s="62" t="s">
        <v>75</v>
      </c>
      <c r="C9" s="15">
        <v>35</v>
      </c>
      <c r="D9" s="15">
        <v>431</v>
      </c>
      <c r="E9" s="15">
        <v>0</v>
      </c>
      <c r="F9" s="15">
        <v>5</v>
      </c>
      <c r="G9" s="15">
        <v>80</v>
      </c>
      <c r="H9" s="15">
        <v>23</v>
      </c>
      <c r="I9" s="15">
        <v>358</v>
      </c>
      <c r="J9" s="88">
        <v>20</v>
      </c>
      <c r="K9" s="88">
        <v>315</v>
      </c>
      <c r="L9" s="88">
        <v>0</v>
      </c>
      <c r="M9" s="15">
        <v>23</v>
      </c>
      <c r="N9" s="81"/>
      <c r="O9" s="81"/>
      <c r="P9" s="81"/>
    </row>
    <row r="10" spans="1:16" ht="30" customHeight="1">
      <c r="A10" s="82">
        <v>3</v>
      </c>
      <c r="B10" s="62" t="s">
        <v>74</v>
      </c>
      <c r="C10" s="15">
        <v>0</v>
      </c>
      <c r="D10" s="15">
        <v>500</v>
      </c>
      <c r="E10" s="15">
        <v>0</v>
      </c>
      <c r="F10" s="15">
        <v>25</v>
      </c>
      <c r="G10" s="15">
        <v>112</v>
      </c>
      <c r="H10" s="15">
        <v>0</v>
      </c>
      <c r="I10" s="15">
        <v>363</v>
      </c>
      <c r="J10" s="88">
        <v>3</v>
      </c>
      <c r="K10" s="88">
        <v>69</v>
      </c>
      <c r="L10" s="88">
        <v>46</v>
      </c>
      <c r="M10" s="15">
        <v>245</v>
      </c>
      <c r="N10" s="81"/>
      <c r="O10" s="81"/>
      <c r="P10" s="81"/>
    </row>
    <row r="11" spans="1:16" ht="30" customHeight="1">
      <c r="A11" s="82">
        <v>4</v>
      </c>
      <c r="B11" s="62" t="s">
        <v>73</v>
      </c>
      <c r="C11" s="15">
        <v>0</v>
      </c>
      <c r="D11" s="15">
        <v>382</v>
      </c>
      <c r="E11" s="15">
        <v>0</v>
      </c>
      <c r="F11" s="15">
        <v>3</v>
      </c>
      <c r="G11" s="15">
        <v>96</v>
      </c>
      <c r="H11" s="15">
        <v>20</v>
      </c>
      <c r="I11" s="15">
        <v>263</v>
      </c>
      <c r="J11" s="88">
        <v>38</v>
      </c>
      <c r="K11" s="88">
        <v>149</v>
      </c>
      <c r="L11" s="88">
        <v>59</v>
      </c>
      <c r="M11" s="15">
        <v>17</v>
      </c>
      <c r="N11" s="81"/>
      <c r="O11" s="81"/>
      <c r="P11" s="81"/>
    </row>
    <row r="12" spans="1:16" ht="30" customHeight="1">
      <c r="A12" s="82">
        <v>5</v>
      </c>
      <c r="B12" s="62" t="s">
        <v>72</v>
      </c>
      <c r="C12" s="15">
        <v>0</v>
      </c>
      <c r="D12" s="15">
        <v>409</v>
      </c>
      <c r="E12" s="15">
        <v>0</v>
      </c>
      <c r="F12" s="15">
        <v>15</v>
      </c>
      <c r="G12" s="15">
        <v>0</v>
      </c>
      <c r="H12" s="15">
        <v>61</v>
      </c>
      <c r="I12" s="15">
        <v>333</v>
      </c>
      <c r="J12" s="88">
        <v>12</v>
      </c>
      <c r="K12" s="88">
        <v>179</v>
      </c>
      <c r="L12" s="88">
        <v>106</v>
      </c>
      <c r="M12" s="15">
        <v>36</v>
      </c>
      <c r="N12" s="81"/>
      <c r="O12" s="81"/>
      <c r="P12" s="81"/>
    </row>
    <row r="13" spans="1:16" ht="30" hidden="1" customHeight="1">
      <c r="A13" s="82"/>
      <c r="B13" s="57"/>
      <c r="C13" s="57"/>
      <c r="D13" s="57"/>
      <c r="E13" s="57"/>
      <c r="F13" s="57"/>
      <c r="G13" s="15"/>
      <c r="H13" s="57"/>
      <c r="I13" s="15"/>
      <c r="J13" s="83"/>
      <c r="K13" s="83"/>
      <c r="L13" s="83"/>
      <c r="M13" s="57"/>
      <c r="N13" s="81"/>
      <c r="O13" s="81"/>
      <c r="P13" s="81"/>
    </row>
    <row r="14" spans="1:16" ht="30" hidden="1" customHeight="1">
      <c r="A14" s="82"/>
      <c r="B14" s="57"/>
      <c r="C14" s="57"/>
      <c r="D14" s="57"/>
      <c r="E14" s="57"/>
      <c r="F14" s="57"/>
      <c r="G14" s="15"/>
      <c r="H14" s="57"/>
      <c r="I14" s="15"/>
      <c r="J14" s="83"/>
      <c r="K14" s="83"/>
      <c r="L14" s="83"/>
      <c r="M14" s="57"/>
      <c r="N14" s="81"/>
      <c r="O14" s="81"/>
      <c r="P14" s="81"/>
    </row>
    <row r="15" spans="1:16" ht="30" hidden="1" customHeight="1">
      <c r="A15" s="82"/>
      <c r="B15" s="57"/>
      <c r="C15" s="57"/>
      <c r="D15" s="57"/>
      <c r="E15" s="57"/>
      <c r="F15" s="57"/>
      <c r="G15" s="15"/>
      <c r="H15" s="57"/>
      <c r="I15" s="15"/>
      <c r="J15" s="57"/>
      <c r="K15" s="57"/>
      <c r="L15" s="57"/>
      <c r="M15" s="57"/>
      <c r="N15" s="81"/>
      <c r="O15" s="81"/>
      <c r="P15" s="81"/>
    </row>
    <row r="16" spans="1:16" ht="30" hidden="1" customHeight="1">
      <c r="A16" s="82"/>
      <c r="B16" s="57"/>
      <c r="C16" s="57"/>
      <c r="D16" s="57"/>
      <c r="E16" s="57"/>
      <c r="F16" s="57"/>
      <c r="G16" s="15"/>
      <c r="H16" s="57"/>
      <c r="I16" s="15"/>
      <c r="J16" s="83"/>
      <c r="K16" s="83"/>
      <c r="L16" s="83"/>
      <c r="M16" s="57"/>
      <c r="N16" s="81"/>
      <c r="O16" s="81"/>
      <c r="P16" s="81"/>
    </row>
    <row r="17" spans="1:16" ht="30" hidden="1" customHeight="1">
      <c r="A17" s="82"/>
      <c r="B17" s="57"/>
      <c r="C17" s="57"/>
      <c r="D17" s="83"/>
      <c r="E17" s="83"/>
      <c r="F17" s="83"/>
      <c r="G17" s="15"/>
      <c r="H17" s="83"/>
      <c r="I17" s="15"/>
      <c r="J17" s="83"/>
      <c r="K17" s="83"/>
      <c r="L17" s="83"/>
      <c r="M17" s="57"/>
      <c r="N17" s="81"/>
      <c r="O17" s="81"/>
      <c r="P17" s="81"/>
    </row>
    <row r="18" spans="1:16" ht="30" hidden="1" customHeight="1">
      <c r="A18" s="82"/>
      <c r="B18" s="57"/>
      <c r="C18" s="57"/>
      <c r="D18" s="57"/>
      <c r="E18" s="57"/>
      <c r="F18" s="57"/>
      <c r="G18" s="15"/>
      <c r="H18" s="57"/>
      <c r="I18" s="15"/>
      <c r="J18" s="57"/>
      <c r="K18" s="57"/>
      <c r="L18" s="57"/>
      <c r="M18" s="57"/>
      <c r="N18" s="81"/>
      <c r="O18" s="81"/>
      <c r="P18" s="81"/>
    </row>
    <row r="19" spans="1:16" ht="30" customHeight="1">
      <c r="A19" s="84"/>
      <c r="B19" s="62" t="s">
        <v>16</v>
      </c>
      <c r="C19" s="15">
        <v>35</v>
      </c>
      <c r="D19" s="15">
        <v>1768</v>
      </c>
      <c r="E19" s="15">
        <v>0</v>
      </c>
      <c r="F19" s="15">
        <v>50</v>
      </c>
      <c r="G19" s="133">
        <v>303</v>
      </c>
      <c r="H19" s="15">
        <v>104</v>
      </c>
      <c r="I19" s="15">
        <v>1346</v>
      </c>
      <c r="J19" s="15">
        <v>76</v>
      </c>
      <c r="K19" s="15">
        <v>738</v>
      </c>
      <c r="L19" s="15">
        <v>211</v>
      </c>
      <c r="M19" s="15">
        <v>321</v>
      </c>
      <c r="N19" s="81"/>
      <c r="O19" s="81"/>
      <c r="P19" s="81"/>
    </row>
    <row r="20" spans="1:16">
      <c r="G20" s="85"/>
      <c r="I20" s="85"/>
    </row>
  </sheetData>
  <mergeCells count="7">
    <mergeCell ref="A6:A7"/>
    <mergeCell ref="B6:B7"/>
    <mergeCell ref="B1:M1"/>
    <mergeCell ref="B3:M3"/>
    <mergeCell ref="B4:M4"/>
    <mergeCell ref="A5:M5"/>
    <mergeCell ref="A2:M2"/>
  </mergeCells>
  <pageMargins left="0.70866141732283472" right="0.70866141732283472" top="0.74803149606299213" bottom="0.74803149606299213" header="0.31496062992125984" footer="0.31496062992125984"/>
  <pageSetup scale="7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A4" workbookViewId="0">
      <selection activeCell="D22" sqref="D22"/>
    </sheetView>
  </sheetViews>
  <sheetFormatPr defaultRowHeight="15"/>
  <cols>
    <col min="1" max="1" width="6" style="134" customWidth="1"/>
    <col min="2" max="2" width="22.140625" style="134" customWidth="1"/>
    <col min="3" max="3" width="15.7109375" style="134" customWidth="1"/>
    <col min="4" max="4" width="11.5703125" style="134" customWidth="1"/>
    <col min="5" max="5" width="12.7109375" style="134" customWidth="1"/>
    <col min="6" max="6" width="10.140625" style="134" customWidth="1"/>
    <col min="7" max="7" width="11" style="134" customWidth="1"/>
    <col min="8" max="8" width="14.5703125" style="134" customWidth="1"/>
    <col min="9" max="9" width="14.28515625" style="134" customWidth="1"/>
    <col min="10" max="10" width="15.42578125" style="134" customWidth="1"/>
    <col min="11" max="11" width="16" style="134" customWidth="1"/>
    <col min="12" max="12" width="16.7109375" style="134" customWidth="1"/>
    <col min="13" max="13" width="20.7109375" style="134" customWidth="1"/>
    <col min="14" max="16384" width="9.140625" style="134"/>
  </cols>
  <sheetData>
    <row r="1" spans="1:16" ht="21.75" customHeight="1">
      <c r="A1" s="79"/>
      <c r="B1" s="185" t="s">
        <v>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78"/>
      <c r="O1" s="78"/>
      <c r="P1" s="79"/>
    </row>
    <row r="2" spans="1:16" ht="36" customHeight="1">
      <c r="A2" s="169" t="s">
        <v>106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78"/>
      <c r="O2" s="78"/>
      <c r="P2" s="79"/>
    </row>
    <row r="3" spans="1:16" ht="9" customHeight="1">
      <c r="A3" s="78"/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78"/>
      <c r="O3" s="78"/>
      <c r="P3" s="79"/>
    </row>
    <row r="4" spans="1:16" ht="23.25" customHeight="1">
      <c r="A4" s="135"/>
      <c r="B4" s="175" t="s">
        <v>77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79"/>
      <c r="O4" s="79"/>
      <c r="P4" s="79"/>
    </row>
    <row r="5" spans="1:16" ht="21.75" customHeight="1">
      <c r="A5" s="191" t="s">
        <v>1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79"/>
      <c r="O5" s="79"/>
      <c r="P5" s="79"/>
    </row>
    <row r="6" spans="1:16" ht="127.5" customHeight="1">
      <c r="A6" s="183" t="s">
        <v>2</v>
      </c>
      <c r="B6" s="183" t="s">
        <v>3</v>
      </c>
      <c r="C6" s="127" t="s">
        <v>4</v>
      </c>
      <c r="D6" s="124" t="s">
        <v>5</v>
      </c>
      <c r="E6" s="124" t="s">
        <v>25</v>
      </c>
      <c r="F6" s="124" t="s">
        <v>7</v>
      </c>
      <c r="G6" s="124" t="s">
        <v>8</v>
      </c>
      <c r="H6" s="124" t="s">
        <v>9</v>
      </c>
      <c r="I6" s="124" t="s">
        <v>10</v>
      </c>
      <c r="J6" s="124" t="s">
        <v>11</v>
      </c>
      <c r="K6" s="124" t="s">
        <v>12</v>
      </c>
      <c r="L6" s="124" t="s">
        <v>13</v>
      </c>
      <c r="M6" s="124" t="s">
        <v>14</v>
      </c>
      <c r="N6" s="81"/>
      <c r="O6" s="81"/>
      <c r="P6" s="81"/>
    </row>
    <row r="7" spans="1:16">
      <c r="A7" s="184"/>
      <c r="B7" s="184"/>
      <c r="C7" s="124">
        <v>1</v>
      </c>
      <c r="D7" s="124">
        <v>2</v>
      </c>
      <c r="E7" s="124">
        <v>3</v>
      </c>
      <c r="F7" s="124">
        <v>4</v>
      </c>
      <c r="G7" s="124">
        <v>5</v>
      </c>
      <c r="H7" s="124">
        <v>6</v>
      </c>
      <c r="I7" s="124">
        <v>7</v>
      </c>
      <c r="J7" s="124">
        <v>8</v>
      </c>
      <c r="K7" s="124">
        <v>9</v>
      </c>
      <c r="L7" s="124">
        <v>10</v>
      </c>
      <c r="M7" s="124">
        <v>11</v>
      </c>
      <c r="N7" s="81"/>
      <c r="O7" s="81"/>
      <c r="P7" s="81"/>
    </row>
    <row r="8" spans="1:16" ht="30" customHeight="1">
      <c r="A8" s="103">
        <v>1</v>
      </c>
      <c r="B8" s="101" t="s">
        <v>71</v>
      </c>
      <c r="C8" s="140">
        <v>2</v>
      </c>
      <c r="D8" s="15">
        <v>585</v>
      </c>
      <c r="E8" s="15">
        <v>2</v>
      </c>
      <c r="F8" s="15"/>
      <c r="G8" s="15"/>
      <c r="H8" s="140">
        <v>13</v>
      </c>
      <c r="I8" s="15">
        <v>572</v>
      </c>
      <c r="J8" s="88">
        <v>3</v>
      </c>
      <c r="K8" s="88">
        <v>164</v>
      </c>
      <c r="L8" s="88">
        <v>405</v>
      </c>
      <c r="M8" s="140"/>
      <c r="N8" s="81"/>
      <c r="O8" s="81"/>
      <c r="P8" s="81"/>
    </row>
    <row r="9" spans="1:16" ht="30" customHeight="1">
      <c r="A9" s="103">
        <v>2</v>
      </c>
      <c r="B9" s="101" t="s">
        <v>70</v>
      </c>
      <c r="C9" s="140">
        <v>93</v>
      </c>
      <c r="D9" s="15">
        <v>351</v>
      </c>
      <c r="E9" s="15"/>
      <c r="F9" s="15"/>
      <c r="G9" s="15"/>
      <c r="H9" s="140"/>
      <c r="I9" s="15">
        <v>444</v>
      </c>
      <c r="J9" s="88">
        <v>3</v>
      </c>
      <c r="K9" s="88">
        <v>378</v>
      </c>
      <c r="L9" s="88"/>
      <c r="M9" s="140">
        <v>63</v>
      </c>
      <c r="N9" s="81"/>
      <c r="O9" s="81"/>
      <c r="P9" s="81"/>
    </row>
    <row r="10" spans="1:16" ht="30" customHeight="1">
      <c r="A10" s="103">
        <v>3</v>
      </c>
      <c r="B10" s="101" t="s">
        <v>69</v>
      </c>
      <c r="C10" s="140">
        <v>7</v>
      </c>
      <c r="D10" s="15">
        <v>777</v>
      </c>
      <c r="E10" s="15"/>
      <c r="F10" s="15">
        <v>183</v>
      </c>
      <c r="G10" s="15">
        <v>239</v>
      </c>
      <c r="H10" s="140"/>
      <c r="I10" s="15">
        <v>362</v>
      </c>
      <c r="J10" s="88">
        <v>41</v>
      </c>
      <c r="K10" s="88">
        <v>114</v>
      </c>
      <c r="L10" s="88">
        <v>91</v>
      </c>
      <c r="M10" s="140">
        <v>116</v>
      </c>
      <c r="N10" s="81"/>
      <c r="O10" s="81"/>
      <c r="P10" s="81"/>
    </row>
    <row r="11" spans="1:16" ht="30" customHeight="1">
      <c r="A11" s="103">
        <v>4</v>
      </c>
      <c r="B11" s="101" t="s">
        <v>68</v>
      </c>
      <c r="C11" s="140"/>
      <c r="D11" s="15">
        <v>1244</v>
      </c>
      <c r="E11" s="15"/>
      <c r="F11" s="15"/>
      <c r="G11" s="15"/>
      <c r="H11" s="140"/>
      <c r="I11" s="15">
        <v>1244</v>
      </c>
      <c r="J11" s="88">
        <v>118</v>
      </c>
      <c r="K11" s="88">
        <v>201</v>
      </c>
      <c r="L11" s="88">
        <v>204</v>
      </c>
      <c r="M11" s="140">
        <v>721</v>
      </c>
      <c r="N11" s="81"/>
      <c r="O11" s="81"/>
      <c r="P11" s="81"/>
    </row>
    <row r="12" spans="1:16" ht="30" customHeight="1">
      <c r="A12" s="103">
        <v>5</v>
      </c>
      <c r="B12" s="101" t="s">
        <v>67</v>
      </c>
      <c r="C12" s="140">
        <v>0</v>
      </c>
      <c r="D12" s="15">
        <v>1022</v>
      </c>
      <c r="E12" s="15"/>
      <c r="F12" s="15">
        <v>10</v>
      </c>
      <c r="G12" s="15"/>
      <c r="H12" s="140">
        <v>255</v>
      </c>
      <c r="I12" s="15">
        <v>757</v>
      </c>
      <c r="J12" s="88">
        <v>30</v>
      </c>
      <c r="K12" s="88">
        <v>97</v>
      </c>
      <c r="L12" s="88">
        <v>67</v>
      </c>
      <c r="M12" s="140">
        <v>563</v>
      </c>
      <c r="N12" s="81"/>
      <c r="O12" s="81"/>
      <c r="P12" s="81"/>
    </row>
    <row r="13" spans="1:16" ht="30" customHeight="1">
      <c r="A13" s="103">
        <v>6</v>
      </c>
      <c r="B13" s="101" t="s">
        <v>66</v>
      </c>
      <c r="C13" s="140"/>
      <c r="D13" s="15"/>
      <c r="E13" s="15"/>
      <c r="F13" s="15"/>
      <c r="G13" s="15"/>
      <c r="H13" s="140"/>
      <c r="I13" s="15"/>
      <c r="J13" s="88"/>
      <c r="K13" s="88"/>
      <c r="L13" s="88"/>
      <c r="M13" s="140"/>
      <c r="N13" s="81"/>
      <c r="O13" s="81"/>
      <c r="P13" s="81"/>
    </row>
    <row r="14" spans="1:16" ht="30" customHeight="1">
      <c r="A14" s="103">
        <v>7</v>
      </c>
      <c r="B14" s="138" t="s">
        <v>65</v>
      </c>
      <c r="C14" s="15"/>
      <c r="D14" s="15">
        <v>786</v>
      </c>
      <c r="E14" s="15"/>
      <c r="F14" s="15">
        <v>112</v>
      </c>
      <c r="G14" s="15"/>
      <c r="H14" s="140"/>
      <c r="I14" s="15">
        <v>674</v>
      </c>
      <c r="J14" s="88">
        <v>41</v>
      </c>
      <c r="K14" s="88">
        <v>309</v>
      </c>
      <c r="L14" s="88">
        <v>190</v>
      </c>
      <c r="M14" s="140">
        <v>134</v>
      </c>
      <c r="N14" s="81"/>
      <c r="O14" s="81"/>
      <c r="P14" s="81"/>
    </row>
    <row r="15" spans="1:16" ht="30" hidden="1" customHeight="1">
      <c r="A15" s="82"/>
      <c r="B15" s="102"/>
      <c r="C15" s="15"/>
      <c r="D15" s="15"/>
      <c r="E15" s="15"/>
      <c r="F15" s="15"/>
      <c r="G15" s="15"/>
      <c r="H15" s="140"/>
      <c r="I15" s="15"/>
      <c r="J15" s="15"/>
      <c r="K15" s="15"/>
      <c r="L15" s="15"/>
      <c r="M15" s="140"/>
      <c r="N15" s="81"/>
      <c r="O15" s="81"/>
      <c r="P15" s="81"/>
    </row>
    <row r="16" spans="1:16" ht="30" hidden="1" customHeight="1">
      <c r="A16" s="82"/>
      <c r="B16" s="102"/>
      <c r="C16" s="15"/>
      <c r="D16" s="15"/>
      <c r="E16" s="15"/>
      <c r="F16" s="15"/>
      <c r="G16" s="15"/>
      <c r="H16" s="140"/>
      <c r="I16" s="15"/>
      <c r="J16" s="88"/>
      <c r="K16" s="88"/>
      <c r="L16" s="88"/>
      <c r="M16" s="140"/>
      <c r="N16" s="81"/>
      <c r="O16" s="81"/>
      <c r="P16" s="81"/>
    </row>
    <row r="17" spans="1:16" ht="30" hidden="1" customHeight="1">
      <c r="A17" s="82"/>
      <c r="B17" s="102"/>
      <c r="C17" s="88"/>
      <c r="D17" s="88"/>
      <c r="E17" s="88"/>
      <c r="F17" s="88"/>
      <c r="G17" s="15"/>
      <c r="H17" s="140"/>
      <c r="I17" s="15"/>
      <c r="J17" s="88"/>
      <c r="K17" s="88"/>
      <c r="L17" s="88"/>
      <c r="M17" s="140"/>
      <c r="N17" s="81"/>
      <c r="O17" s="81"/>
      <c r="P17" s="81"/>
    </row>
    <row r="18" spans="1:16" ht="30" hidden="1" customHeight="1">
      <c r="A18" s="82"/>
      <c r="B18" s="102"/>
      <c r="C18" s="88"/>
      <c r="D18" s="88"/>
      <c r="E18" s="88"/>
      <c r="F18" s="88"/>
      <c r="G18" s="15"/>
      <c r="H18" s="88"/>
      <c r="I18" s="15"/>
      <c r="J18" s="88"/>
      <c r="K18" s="88"/>
      <c r="L18" s="88"/>
      <c r="M18" s="15"/>
      <c r="N18" s="81"/>
      <c r="O18" s="81"/>
      <c r="P18" s="81"/>
    </row>
    <row r="19" spans="1:16" ht="30" customHeight="1">
      <c r="A19" s="84"/>
      <c r="B19" s="139" t="s">
        <v>16</v>
      </c>
      <c r="C19" s="15">
        <v>102</v>
      </c>
      <c r="D19" s="15">
        <v>4765</v>
      </c>
      <c r="E19" s="15">
        <v>2</v>
      </c>
      <c r="F19" s="15">
        <f>SUM(F8:F18)</f>
        <v>305</v>
      </c>
      <c r="G19" s="15">
        <v>239</v>
      </c>
      <c r="H19" s="15">
        <f t="shared" ref="H19:M19" si="0">SUM(H8:H18)</f>
        <v>268</v>
      </c>
      <c r="I19" s="15">
        <f t="shared" si="0"/>
        <v>4053</v>
      </c>
      <c r="J19" s="15">
        <f t="shared" si="0"/>
        <v>236</v>
      </c>
      <c r="K19" s="15">
        <f t="shared" si="0"/>
        <v>1263</v>
      </c>
      <c r="L19" s="15">
        <f t="shared" si="0"/>
        <v>957</v>
      </c>
      <c r="M19" s="15">
        <f t="shared" si="0"/>
        <v>1597</v>
      </c>
      <c r="N19" s="81"/>
      <c r="O19" s="81"/>
      <c r="P19" s="81"/>
    </row>
    <row r="20" spans="1:16">
      <c r="G20" s="136"/>
      <c r="I20" s="136"/>
    </row>
    <row r="21" spans="1:16">
      <c r="H21" s="190"/>
      <c r="I21" s="137"/>
    </row>
    <row r="22" spans="1:16" ht="25.5" customHeight="1">
      <c r="H22" s="190"/>
    </row>
  </sheetData>
  <mergeCells count="8">
    <mergeCell ref="H21:H22"/>
    <mergeCell ref="A6:A7"/>
    <mergeCell ref="B6:B7"/>
    <mergeCell ref="B1:M1"/>
    <mergeCell ref="B3:M3"/>
    <mergeCell ref="B4:M4"/>
    <mergeCell ref="A5:M5"/>
    <mergeCell ref="A2:M2"/>
  </mergeCells>
  <pageMargins left="0.7" right="0.7" top="0.75" bottom="0.75" header="0.3" footer="0.3"/>
  <pageSetup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M20"/>
  <sheetViews>
    <sheetView zoomScaleSheetLayoutView="100" workbookViewId="0">
      <selection activeCell="E28" sqref="E28"/>
    </sheetView>
  </sheetViews>
  <sheetFormatPr defaultRowHeight="14.25"/>
  <cols>
    <col min="1" max="1" width="6" style="27" customWidth="1"/>
    <col min="2" max="2" width="22.140625" style="27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21.7109375" style="27" customWidth="1"/>
    <col min="9" max="9" width="15.5703125" style="27" customWidth="1"/>
    <col min="10" max="10" width="14.85546875" style="27" customWidth="1"/>
    <col min="11" max="11" width="12.5703125" style="27" customWidth="1"/>
    <col min="12" max="12" width="15.42578125" style="27" customWidth="1"/>
    <col min="13" max="13" width="13.14062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3"/>
      <c r="B2" s="170" t="s">
        <v>64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93" t="s">
        <v>107</v>
      </c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0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26.25" customHeight="1">
      <c r="A6" s="174"/>
      <c r="B6" s="174"/>
      <c r="C6" s="38">
        <v>1</v>
      </c>
      <c r="D6" s="39">
        <v>2</v>
      </c>
      <c r="E6" s="38">
        <v>3</v>
      </c>
      <c r="F6" s="39">
        <v>4</v>
      </c>
      <c r="G6" s="39">
        <v>5</v>
      </c>
      <c r="H6" s="38">
        <v>6</v>
      </c>
      <c r="I6" s="39">
        <v>7</v>
      </c>
      <c r="J6" s="39">
        <v>8</v>
      </c>
      <c r="K6" s="38">
        <v>9</v>
      </c>
      <c r="L6" s="39">
        <v>10</v>
      </c>
      <c r="M6" s="38">
        <v>11</v>
      </c>
    </row>
    <row r="7" spans="1:13" ht="30" customHeight="1">
      <c r="A7" s="91">
        <v>1</v>
      </c>
      <c r="B7" s="105" t="s">
        <v>63</v>
      </c>
      <c r="C7" s="52">
        <v>78</v>
      </c>
      <c r="D7" s="52">
        <v>370</v>
      </c>
      <c r="E7" s="52"/>
      <c r="F7" s="52">
        <v>3</v>
      </c>
      <c r="G7" s="154">
        <v>11</v>
      </c>
      <c r="H7" s="52">
        <v>50</v>
      </c>
      <c r="I7" s="52">
        <v>384</v>
      </c>
      <c r="J7" s="52">
        <v>16</v>
      </c>
      <c r="K7" s="52">
        <v>208</v>
      </c>
      <c r="L7" s="52">
        <v>108</v>
      </c>
      <c r="M7" s="53">
        <v>52</v>
      </c>
    </row>
    <row r="8" spans="1:13" ht="30" customHeight="1">
      <c r="A8" s="91">
        <v>2</v>
      </c>
      <c r="B8" s="105" t="s">
        <v>62</v>
      </c>
      <c r="C8" s="52"/>
      <c r="D8" s="52">
        <v>382</v>
      </c>
      <c r="E8" s="52"/>
      <c r="F8" s="52">
        <v>13</v>
      </c>
      <c r="G8" s="154">
        <v>54</v>
      </c>
      <c r="H8" s="52">
        <v>45</v>
      </c>
      <c r="I8" s="52">
        <v>270</v>
      </c>
      <c r="J8" s="52">
        <v>6</v>
      </c>
      <c r="K8" s="52">
        <v>131</v>
      </c>
      <c r="L8" s="52">
        <v>77</v>
      </c>
      <c r="M8" s="53">
        <v>56</v>
      </c>
    </row>
    <row r="9" spans="1:13" ht="30" customHeight="1">
      <c r="A9" s="91">
        <v>3</v>
      </c>
      <c r="B9" s="141" t="s">
        <v>61</v>
      </c>
      <c r="C9" s="52">
        <v>1</v>
      </c>
      <c r="D9" s="52">
        <v>242</v>
      </c>
      <c r="E9" s="52"/>
      <c r="F9" s="52"/>
      <c r="G9" s="154">
        <v>14</v>
      </c>
      <c r="H9" s="52">
        <v>28</v>
      </c>
      <c r="I9" s="52">
        <v>201</v>
      </c>
      <c r="J9" s="52">
        <v>11</v>
      </c>
      <c r="K9" s="52">
        <v>117</v>
      </c>
      <c r="L9" s="52">
        <v>73</v>
      </c>
      <c r="M9" s="53"/>
    </row>
    <row r="10" spans="1:13" ht="30" hidden="1" customHeight="1">
      <c r="A10" s="32">
        <v>4</v>
      </c>
      <c r="B10" s="142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3" ht="30" hidden="1" customHeight="1">
      <c r="A11" s="32">
        <v>5</v>
      </c>
      <c r="B11" s="141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</row>
    <row r="12" spans="1:13" ht="30" hidden="1" customHeight="1">
      <c r="A12" s="32">
        <v>6</v>
      </c>
      <c r="B12" s="141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</row>
    <row r="13" spans="1:13" ht="30" hidden="1" customHeight="1">
      <c r="A13" s="32">
        <v>7</v>
      </c>
      <c r="B13" s="141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</row>
    <row r="14" spans="1:13" ht="30" hidden="1" customHeight="1">
      <c r="A14" s="32">
        <v>8</v>
      </c>
      <c r="B14" s="141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ht="30" hidden="1" customHeight="1">
      <c r="A15" s="32">
        <v>9</v>
      </c>
      <c r="B15" s="141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3" ht="30" hidden="1" customHeight="1">
      <c r="A16" s="32">
        <v>10</v>
      </c>
      <c r="B16" s="141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1:13" ht="30" hidden="1" customHeight="1">
      <c r="A17" s="32">
        <v>11</v>
      </c>
      <c r="B17" s="141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</row>
    <row r="18" spans="1:13" ht="30" hidden="1" customHeight="1">
      <c r="A18" s="32">
        <v>12</v>
      </c>
      <c r="B18" s="141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30" customHeight="1">
      <c r="A19" s="31"/>
      <c r="B19" s="62" t="s">
        <v>16</v>
      </c>
      <c r="C19" s="39">
        <f t="shared" ref="C19:M19" si="0">SUM(C7:C18)</f>
        <v>79</v>
      </c>
      <c r="D19" s="39">
        <f t="shared" si="0"/>
        <v>994</v>
      </c>
      <c r="E19" s="39">
        <f t="shared" si="0"/>
        <v>0</v>
      </c>
      <c r="F19" s="39">
        <f t="shared" si="0"/>
        <v>16</v>
      </c>
      <c r="G19" s="39">
        <f t="shared" si="0"/>
        <v>79</v>
      </c>
      <c r="H19" s="39">
        <f t="shared" si="0"/>
        <v>123</v>
      </c>
      <c r="I19" s="39">
        <f t="shared" si="0"/>
        <v>855</v>
      </c>
      <c r="J19" s="39">
        <f t="shared" si="0"/>
        <v>33</v>
      </c>
      <c r="K19" s="39">
        <f t="shared" si="0"/>
        <v>456</v>
      </c>
      <c r="L19" s="39">
        <f t="shared" si="0"/>
        <v>258</v>
      </c>
      <c r="M19" s="39">
        <f t="shared" si="0"/>
        <v>108</v>
      </c>
    </row>
    <row r="20" spans="1:13">
      <c r="G20" s="29"/>
      <c r="I20" s="2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8"/>
  <sheetViews>
    <sheetView zoomScaleNormal="100" workbookViewId="0">
      <selection activeCell="P9" sqref="P9"/>
    </sheetView>
  </sheetViews>
  <sheetFormatPr defaultRowHeight="15"/>
  <cols>
    <col min="1" max="1" width="6" style="134" customWidth="1"/>
    <col min="2" max="2" width="21" style="134" customWidth="1"/>
    <col min="3" max="3" width="14.140625" style="134" customWidth="1"/>
    <col min="4" max="5" width="15" style="134" customWidth="1"/>
    <col min="6" max="6" width="11.28515625" style="134" customWidth="1"/>
    <col min="7" max="7" width="14.42578125" style="134" customWidth="1"/>
    <col min="8" max="8" width="16" style="134" customWidth="1"/>
    <col min="9" max="9" width="13.42578125" style="134" customWidth="1"/>
    <col min="10" max="10" width="12.28515625" style="134" customWidth="1"/>
    <col min="11" max="11" width="12.5703125" style="134" customWidth="1"/>
    <col min="12" max="12" width="15.42578125" style="134" customWidth="1"/>
    <col min="13" max="13" width="13.140625" style="134" customWidth="1"/>
    <col min="14" max="16384" width="9.140625" style="134"/>
  </cols>
  <sheetData>
    <row r="1" spans="1:16" ht="15.75" customHeight="1">
      <c r="A1" s="79"/>
      <c r="B1" s="185" t="s">
        <v>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78"/>
      <c r="O1" s="78"/>
      <c r="P1" s="79"/>
    </row>
    <row r="2" spans="1:16" ht="29.25" customHeight="1">
      <c r="A2" s="78"/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78"/>
      <c r="O2" s="78"/>
      <c r="P2" s="79"/>
    </row>
    <row r="3" spans="1:16" ht="23.25" customHeight="1">
      <c r="A3" s="79"/>
      <c r="B3" s="175" t="s">
        <v>59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79"/>
      <c r="O3" s="79"/>
      <c r="P3" s="79"/>
    </row>
    <row r="4" spans="1:16" ht="21.75" customHeight="1">
      <c r="A4" s="157" t="s">
        <v>1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79"/>
      <c r="O4" s="79"/>
      <c r="P4" s="79"/>
    </row>
    <row r="5" spans="1:16" ht="81" customHeight="1">
      <c r="A5" s="161" t="s">
        <v>2</v>
      </c>
      <c r="B5" s="161" t="s">
        <v>3</v>
      </c>
      <c r="C5" s="63" t="s">
        <v>4</v>
      </c>
      <c r="D5" s="60" t="s">
        <v>5</v>
      </c>
      <c r="E5" s="60" t="s">
        <v>6</v>
      </c>
      <c r="F5" s="60" t="s">
        <v>7</v>
      </c>
      <c r="G5" s="60" t="s">
        <v>8</v>
      </c>
      <c r="H5" s="60" t="s">
        <v>9</v>
      </c>
      <c r="I5" s="60" t="s">
        <v>10</v>
      </c>
      <c r="J5" s="60" t="s">
        <v>11</v>
      </c>
      <c r="K5" s="60" t="s">
        <v>12</v>
      </c>
      <c r="L5" s="60" t="s">
        <v>13</v>
      </c>
      <c r="M5" s="60" t="s">
        <v>14</v>
      </c>
      <c r="N5" s="81"/>
      <c r="O5" s="81"/>
      <c r="P5" s="81"/>
    </row>
    <row r="6" spans="1:16" ht="15.75">
      <c r="A6" s="162"/>
      <c r="B6" s="162"/>
      <c r="C6" s="60">
        <v>1</v>
      </c>
      <c r="D6" s="15">
        <v>2</v>
      </c>
      <c r="E6" s="60">
        <v>3</v>
      </c>
      <c r="F6" s="15">
        <v>4</v>
      </c>
      <c r="G6" s="15">
        <v>5</v>
      </c>
      <c r="H6" s="60">
        <v>6</v>
      </c>
      <c r="I6" s="15">
        <v>7</v>
      </c>
      <c r="J6" s="15">
        <v>8</v>
      </c>
      <c r="K6" s="60">
        <v>9</v>
      </c>
      <c r="L6" s="15">
        <v>10</v>
      </c>
      <c r="M6" s="60">
        <v>11</v>
      </c>
      <c r="N6" s="81"/>
      <c r="O6" s="81"/>
      <c r="P6" s="81"/>
    </row>
    <row r="7" spans="1:16" ht="30" customHeight="1">
      <c r="A7" s="103">
        <v>1</v>
      </c>
      <c r="B7" s="62" t="s">
        <v>108</v>
      </c>
      <c r="C7" s="15">
        <v>0</v>
      </c>
      <c r="D7" s="15">
        <v>18</v>
      </c>
      <c r="E7" s="15"/>
      <c r="F7" s="15">
        <v>0</v>
      </c>
      <c r="G7" s="15">
        <v>0</v>
      </c>
      <c r="H7" s="15">
        <v>0</v>
      </c>
      <c r="I7" s="15">
        <v>18</v>
      </c>
      <c r="J7" s="88">
        <v>0</v>
      </c>
      <c r="K7" s="88">
        <v>11</v>
      </c>
      <c r="L7" s="88">
        <v>5</v>
      </c>
      <c r="M7" s="15">
        <v>2</v>
      </c>
      <c r="N7" s="81"/>
      <c r="O7" s="81"/>
      <c r="P7" s="81"/>
    </row>
    <row r="8" spans="1:16" ht="30" customHeight="1">
      <c r="A8" s="103">
        <v>2</v>
      </c>
      <c r="B8" s="147" t="s">
        <v>109</v>
      </c>
      <c r="C8" s="143">
        <v>15</v>
      </c>
      <c r="D8" s="143">
        <v>120</v>
      </c>
      <c r="E8" s="143">
        <v>0</v>
      </c>
      <c r="F8" s="143">
        <v>7</v>
      </c>
      <c r="G8" s="143">
        <v>0</v>
      </c>
      <c r="H8" s="143">
        <v>24</v>
      </c>
      <c r="I8" s="143">
        <v>104</v>
      </c>
      <c r="J8" s="143">
        <v>9</v>
      </c>
      <c r="K8" s="143">
        <v>38</v>
      </c>
      <c r="L8" s="143">
        <v>23</v>
      </c>
      <c r="M8" s="143">
        <v>34</v>
      </c>
      <c r="N8" s="81"/>
      <c r="O8" s="81"/>
      <c r="P8" s="81"/>
    </row>
    <row r="9" spans="1:16" ht="30" customHeight="1">
      <c r="A9" s="103">
        <v>3</v>
      </c>
      <c r="B9" s="62" t="s">
        <v>110</v>
      </c>
      <c r="C9" s="88">
        <v>77</v>
      </c>
      <c r="D9" s="15">
        <v>439</v>
      </c>
      <c r="E9" s="15"/>
      <c r="F9" s="15">
        <v>6</v>
      </c>
      <c r="G9" s="88">
        <v>93</v>
      </c>
      <c r="H9" s="88">
        <v>57</v>
      </c>
      <c r="I9" s="88">
        <v>360</v>
      </c>
      <c r="J9" s="15">
        <v>17</v>
      </c>
      <c r="K9" s="15">
        <v>241</v>
      </c>
      <c r="L9" s="15">
        <v>63</v>
      </c>
      <c r="M9" s="15">
        <v>39</v>
      </c>
    </row>
    <row r="10" spans="1:16" ht="30" customHeight="1">
      <c r="A10" s="103">
        <v>4</v>
      </c>
      <c r="B10" s="62" t="s">
        <v>111</v>
      </c>
      <c r="C10" s="15">
        <v>47</v>
      </c>
      <c r="D10" s="15">
        <v>388</v>
      </c>
      <c r="E10" s="15">
        <v>0</v>
      </c>
      <c r="F10" s="15">
        <v>3</v>
      </c>
      <c r="G10" s="15">
        <v>0</v>
      </c>
      <c r="H10" s="15">
        <v>14</v>
      </c>
      <c r="I10" s="15">
        <v>418</v>
      </c>
      <c r="J10" s="15">
        <v>5</v>
      </c>
      <c r="K10" s="15">
        <v>122</v>
      </c>
      <c r="L10" s="15">
        <v>94</v>
      </c>
      <c r="M10" s="15">
        <v>197</v>
      </c>
      <c r="N10" s="81"/>
      <c r="O10" s="81"/>
      <c r="P10" s="81"/>
    </row>
    <row r="11" spans="1:16" ht="30" customHeight="1">
      <c r="A11" s="103">
        <v>5</v>
      </c>
      <c r="B11" s="62" t="s">
        <v>112</v>
      </c>
      <c r="C11" s="88"/>
      <c r="D11" s="15">
        <v>472</v>
      </c>
      <c r="E11" s="15"/>
      <c r="F11" s="15">
        <v>2</v>
      </c>
      <c r="G11" s="88">
        <v>0</v>
      </c>
      <c r="H11" s="88">
        <v>75</v>
      </c>
      <c r="I11" s="88">
        <v>395</v>
      </c>
      <c r="J11" s="15">
        <v>1</v>
      </c>
      <c r="K11" s="15">
        <v>10</v>
      </c>
      <c r="L11" s="15">
        <v>3</v>
      </c>
      <c r="M11" s="15">
        <v>381</v>
      </c>
    </row>
    <row r="12" spans="1:16" ht="30" customHeight="1">
      <c r="A12" s="103">
        <v>6</v>
      </c>
      <c r="B12" s="62" t="s">
        <v>113</v>
      </c>
      <c r="C12" s="88">
        <v>69</v>
      </c>
      <c r="D12" s="15">
        <v>492</v>
      </c>
      <c r="E12" s="15"/>
      <c r="F12" s="15">
        <v>2</v>
      </c>
      <c r="G12" s="88">
        <v>0</v>
      </c>
      <c r="H12" s="88">
        <v>65</v>
      </c>
      <c r="I12" s="88">
        <v>494</v>
      </c>
      <c r="J12" s="15">
        <v>14</v>
      </c>
      <c r="K12" s="15">
        <v>163</v>
      </c>
      <c r="L12" s="15">
        <v>6</v>
      </c>
      <c r="M12" s="15">
        <v>311</v>
      </c>
    </row>
    <row r="13" spans="1:16" ht="30" customHeight="1">
      <c r="A13" s="103">
        <v>7</v>
      </c>
      <c r="B13" s="62" t="s">
        <v>114</v>
      </c>
      <c r="C13" s="88">
        <v>0</v>
      </c>
      <c r="D13" s="15">
        <v>331</v>
      </c>
      <c r="E13" s="15">
        <v>0</v>
      </c>
      <c r="F13" s="15">
        <v>0</v>
      </c>
      <c r="G13" s="88">
        <v>36</v>
      </c>
      <c r="H13" s="88">
        <v>118</v>
      </c>
      <c r="I13" s="88">
        <v>177</v>
      </c>
      <c r="J13" s="15">
        <v>4</v>
      </c>
      <c r="K13" s="15">
        <v>66</v>
      </c>
      <c r="L13" s="15">
        <v>0</v>
      </c>
      <c r="M13" s="15">
        <v>107</v>
      </c>
    </row>
    <row r="14" spans="1:16" ht="30" customHeight="1">
      <c r="A14" s="103">
        <v>8</v>
      </c>
      <c r="B14" s="62" t="s">
        <v>115</v>
      </c>
      <c r="C14" s="15">
        <v>0</v>
      </c>
      <c r="D14" s="15">
        <v>381</v>
      </c>
      <c r="E14" s="15">
        <v>0</v>
      </c>
      <c r="F14" s="15">
        <v>0</v>
      </c>
      <c r="G14" s="15">
        <v>0</v>
      </c>
      <c r="H14" s="15">
        <v>6</v>
      </c>
      <c r="I14" s="15">
        <v>375</v>
      </c>
      <c r="J14" s="88">
        <v>11</v>
      </c>
      <c r="K14" s="88">
        <v>159</v>
      </c>
      <c r="L14" s="88">
        <v>98</v>
      </c>
      <c r="M14" s="15">
        <v>107</v>
      </c>
      <c r="N14" s="81"/>
      <c r="O14" s="81"/>
      <c r="P14" s="81"/>
    </row>
    <row r="15" spans="1:16" ht="30" customHeight="1">
      <c r="A15" s="103">
        <v>9</v>
      </c>
      <c r="B15" s="62" t="s">
        <v>116</v>
      </c>
      <c r="C15" s="15"/>
      <c r="D15" s="15">
        <v>317</v>
      </c>
      <c r="E15" s="15"/>
      <c r="F15" s="15">
        <v>40</v>
      </c>
      <c r="G15" s="15"/>
      <c r="H15" s="15"/>
      <c r="I15" s="15">
        <v>277</v>
      </c>
      <c r="J15" s="88">
        <v>3</v>
      </c>
      <c r="K15" s="88">
        <v>87</v>
      </c>
      <c r="L15" s="88">
        <v>34</v>
      </c>
      <c r="M15" s="15">
        <v>153</v>
      </c>
      <c r="N15" s="81"/>
      <c r="O15" s="81"/>
      <c r="P15" s="81"/>
    </row>
    <row r="16" spans="1:16" ht="30" hidden="1" customHeight="1">
      <c r="A16" s="103"/>
      <c r="B16" s="62"/>
      <c r="C16" s="88"/>
      <c r="D16" s="88"/>
      <c r="E16" s="88"/>
      <c r="F16" s="88"/>
      <c r="G16" s="15"/>
      <c r="H16" s="88"/>
      <c r="I16" s="15"/>
      <c r="J16" s="88"/>
      <c r="K16" s="88"/>
      <c r="L16" s="88"/>
      <c r="M16" s="15"/>
      <c r="N16" s="81"/>
      <c r="O16" s="81"/>
      <c r="P16" s="81"/>
    </row>
    <row r="17" spans="1:16" ht="30" hidden="1" customHeight="1">
      <c r="A17" s="103"/>
      <c r="B17" s="62"/>
      <c r="C17" s="88"/>
      <c r="D17" s="88"/>
      <c r="E17" s="88"/>
      <c r="F17" s="88"/>
      <c r="G17" s="15"/>
      <c r="H17" s="88"/>
      <c r="I17" s="15"/>
      <c r="J17" s="88"/>
      <c r="K17" s="88"/>
      <c r="L17" s="88"/>
      <c r="M17" s="15"/>
      <c r="N17" s="81"/>
      <c r="O17" s="81"/>
      <c r="P17" s="81"/>
    </row>
    <row r="18" spans="1:16" ht="30" hidden="1" customHeight="1">
      <c r="A18" s="103"/>
      <c r="B18" s="62"/>
      <c r="C18" s="88"/>
      <c r="D18" s="88"/>
      <c r="E18" s="88"/>
      <c r="F18" s="88"/>
      <c r="G18" s="15"/>
      <c r="H18" s="88"/>
      <c r="I18" s="15"/>
      <c r="J18" s="88"/>
      <c r="K18" s="88"/>
      <c r="L18" s="88"/>
      <c r="M18" s="15"/>
      <c r="N18" s="81"/>
      <c r="O18" s="81"/>
      <c r="P18" s="81"/>
    </row>
    <row r="19" spans="1:16" ht="30" customHeight="1">
      <c r="A19" s="103"/>
      <c r="B19" s="62" t="s">
        <v>16</v>
      </c>
      <c r="C19" s="15">
        <f t="shared" ref="C19:M19" si="0">SUM(C7:C18)</f>
        <v>208</v>
      </c>
      <c r="D19" s="15">
        <f t="shared" si="0"/>
        <v>2958</v>
      </c>
      <c r="E19" s="15">
        <f t="shared" si="0"/>
        <v>0</v>
      </c>
      <c r="F19" s="15">
        <f t="shared" si="0"/>
        <v>60</v>
      </c>
      <c r="G19" s="15">
        <f t="shared" si="0"/>
        <v>129</v>
      </c>
      <c r="H19" s="15">
        <f t="shared" si="0"/>
        <v>359</v>
      </c>
      <c r="I19" s="15">
        <f t="shared" si="0"/>
        <v>2618</v>
      </c>
      <c r="J19" s="15">
        <f t="shared" si="0"/>
        <v>64</v>
      </c>
      <c r="K19" s="15">
        <f t="shared" si="0"/>
        <v>897</v>
      </c>
      <c r="L19" s="15">
        <f t="shared" si="0"/>
        <v>326</v>
      </c>
      <c r="M19" s="15">
        <f t="shared" si="0"/>
        <v>1331</v>
      </c>
      <c r="N19" s="81"/>
      <c r="O19" s="81"/>
      <c r="P19" s="81"/>
    </row>
    <row r="20" spans="1:16">
      <c r="G20" s="136"/>
      <c r="I20" s="136"/>
    </row>
    <row r="27" spans="1:16" ht="15.75">
      <c r="B27" s="136"/>
      <c r="C27" s="144"/>
      <c r="D27" s="144"/>
      <c r="E27" s="144"/>
      <c r="F27" s="144"/>
      <c r="G27" s="145"/>
      <c r="H27" s="144"/>
      <c r="I27" s="146"/>
      <c r="J27" s="144"/>
      <c r="K27" s="144"/>
      <c r="L27" s="144"/>
      <c r="M27" s="144"/>
      <c r="N27" s="136"/>
    </row>
    <row r="28" spans="1:16"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</row>
  </sheetData>
  <mergeCells count="6">
    <mergeCell ref="A5:A6"/>
    <mergeCell ref="B5:B6"/>
    <mergeCell ref="B1:M1"/>
    <mergeCell ref="B2:M2"/>
    <mergeCell ref="B3:M3"/>
    <mergeCell ref="A4:M4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M20"/>
  <sheetViews>
    <sheetView zoomScaleNormal="100" zoomScaleSheetLayoutView="90" workbookViewId="0">
      <selection activeCell="G10" sqref="G10"/>
    </sheetView>
  </sheetViews>
  <sheetFormatPr defaultRowHeight="14.25"/>
  <cols>
    <col min="1" max="1" width="6" style="27" customWidth="1"/>
    <col min="2" max="2" width="26.42578125" style="27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16" style="27" customWidth="1"/>
    <col min="9" max="9" width="13.42578125" style="27" customWidth="1"/>
    <col min="10" max="10" width="12.28515625" style="27" customWidth="1"/>
    <col min="11" max="11" width="12.5703125" style="27" customWidth="1"/>
    <col min="12" max="12" width="15.42578125" style="27" customWidth="1"/>
    <col min="13" max="13" width="13.14062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3"/>
      <c r="B2" s="170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71" t="s">
        <v>48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0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26.25" customHeight="1">
      <c r="A6" s="174"/>
      <c r="B6" s="174"/>
      <c r="C6" s="38">
        <v>1</v>
      </c>
      <c r="D6" s="39">
        <v>2</v>
      </c>
      <c r="E6" s="38">
        <v>3</v>
      </c>
      <c r="F6" s="39">
        <v>4</v>
      </c>
      <c r="G6" s="39">
        <v>5</v>
      </c>
      <c r="H6" s="38">
        <v>6</v>
      </c>
      <c r="I6" s="39">
        <v>7</v>
      </c>
      <c r="J6" s="39">
        <v>8</v>
      </c>
      <c r="K6" s="38">
        <v>9</v>
      </c>
      <c r="L6" s="39">
        <v>10</v>
      </c>
      <c r="M6" s="38">
        <v>11</v>
      </c>
    </row>
    <row r="7" spans="1:13" ht="30" customHeight="1">
      <c r="A7" s="91">
        <v>1</v>
      </c>
      <c r="B7" s="92" t="s">
        <v>117</v>
      </c>
      <c r="C7" s="52">
        <v>14</v>
      </c>
      <c r="D7" s="35">
        <v>515</v>
      </c>
      <c r="E7" s="35">
        <v>1</v>
      </c>
      <c r="F7" s="35"/>
      <c r="G7" s="35">
        <f>89+10</f>
        <v>99</v>
      </c>
      <c r="H7" s="35">
        <v>55</v>
      </c>
      <c r="I7" s="35">
        <f>370+4</f>
        <v>374</v>
      </c>
      <c r="J7" s="34">
        <v>5</v>
      </c>
      <c r="K7" s="34">
        <f>77+2</f>
        <v>79</v>
      </c>
      <c r="L7" s="34">
        <f>43+2</f>
        <v>45</v>
      </c>
      <c r="M7" s="35">
        <v>245</v>
      </c>
    </row>
    <row r="8" spans="1:13" ht="30" customHeight="1">
      <c r="A8" s="91">
        <v>2</v>
      </c>
      <c r="B8" s="92" t="s">
        <v>118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</row>
    <row r="9" spans="1:13" ht="30" customHeight="1">
      <c r="A9" s="91">
        <v>3</v>
      </c>
      <c r="B9" s="92" t="s">
        <v>119</v>
      </c>
      <c r="C9" s="52"/>
      <c r="D9" s="52">
        <v>499</v>
      </c>
      <c r="E9" s="52"/>
      <c r="F9" s="52">
        <v>79</v>
      </c>
      <c r="G9" s="52">
        <v>102</v>
      </c>
      <c r="H9" s="52"/>
      <c r="I9" s="52">
        <v>318</v>
      </c>
      <c r="J9" s="52">
        <v>9</v>
      </c>
      <c r="K9" s="52">
        <v>130</v>
      </c>
      <c r="L9" s="52">
        <v>30</v>
      </c>
      <c r="M9" s="52">
        <v>149</v>
      </c>
    </row>
    <row r="10" spans="1:13" ht="30" customHeight="1">
      <c r="A10" s="91">
        <v>4</v>
      </c>
      <c r="B10" s="92" t="s">
        <v>120</v>
      </c>
      <c r="C10" s="52"/>
      <c r="D10" s="52">
        <v>441</v>
      </c>
      <c r="E10" s="52">
        <v>1</v>
      </c>
      <c r="F10" s="52">
        <v>20</v>
      </c>
      <c r="G10" s="46">
        <v>44</v>
      </c>
      <c r="H10" s="52">
        <v>152</v>
      </c>
      <c r="I10" s="52">
        <v>224</v>
      </c>
      <c r="J10" s="52">
        <v>8</v>
      </c>
      <c r="K10" s="52">
        <v>102</v>
      </c>
      <c r="L10" s="52">
        <v>93</v>
      </c>
      <c r="M10" s="53">
        <v>21</v>
      </c>
    </row>
    <row r="11" spans="1:13" ht="30" customHeight="1">
      <c r="A11" s="91">
        <v>5</v>
      </c>
      <c r="B11" s="92" t="s">
        <v>121</v>
      </c>
      <c r="C11" s="52"/>
      <c r="D11" s="52">
        <v>300</v>
      </c>
      <c r="E11" s="52"/>
      <c r="F11" s="52">
        <v>21</v>
      </c>
      <c r="G11" s="46">
        <v>52</v>
      </c>
      <c r="H11" s="52"/>
      <c r="I11" s="52">
        <v>227</v>
      </c>
      <c r="J11" s="52">
        <v>7</v>
      </c>
      <c r="K11" s="52">
        <v>105</v>
      </c>
      <c r="L11" s="52">
        <v>97</v>
      </c>
      <c r="M11" s="53">
        <v>18</v>
      </c>
    </row>
    <row r="12" spans="1:13" ht="30" customHeight="1">
      <c r="A12" s="91">
        <v>6</v>
      </c>
      <c r="B12" s="92" t="s">
        <v>122</v>
      </c>
      <c r="C12" s="52"/>
      <c r="D12" s="35">
        <v>337</v>
      </c>
      <c r="E12" s="35"/>
      <c r="F12" s="35">
        <v>3</v>
      </c>
      <c r="G12" s="36">
        <v>50</v>
      </c>
      <c r="H12" s="35">
        <v>10</v>
      </c>
      <c r="I12" s="35">
        <v>274</v>
      </c>
      <c r="J12" s="34">
        <v>14</v>
      </c>
      <c r="K12" s="34">
        <v>101</v>
      </c>
      <c r="L12" s="34">
        <v>105</v>
      </c>
      <c r="M12" s="33">
        <v>54</v>
      </c>
    </row>
    <row r="13" spans="1:13" ht="30" customHeight="1">
      <c r="A13" s="91">
        <v>7</v>
      </c>
      <c r="B13" s="92" t="s">
        <v>123</v>
      </c>
      <c r="C13" s="52">
        <v>47</v>
      </c>
      <c r="D13" s="52">
        <v>374</v>
      </c>
      <c r="E13" s="52"/>
      <c r="F13" s="52">
        <f>46+11</f>
        <v>57</v>
      </c>
      <c r="G13" s="46">
        <f>44+34</f>
        <v>78</v>
      </c>
      <c r="H13" s="52">
        <v>111</v>
      </c>
      <c r="I13" s="52">
        <f>173+2</f>
        <v>175</v>
      </c>
      <c r="J13" s="52">
        <v>10</v>
      </c>
      <c r="K13" s="52">
        <f>69+2</f>
        <v>71</v>
      </c>
      <c r="L13" s="52">
        <v>60</v>
      </c>
      <c r="M13" s="53">
        <v>34</v>
      </c>
    </row>
    <row r="14" spans="1:13" ht="30" customHeight="1">
      <c r="A14" s="91">
        <v>8</v>
      </c>
      <c r="B14" s="92" t="s">
        <v>124</v>
      </c>
      <c r="C14" s="52">
        <v>29</v>
      </c>
      <c r="D14" s="52">
        <v>447</v>
      </c>
      <c r="E14" s="52">
        <v>1</v>
      </c>
      <c r="F14" s="52">
        <v>49</v>
      </c>
      <c r="G14" s="46">
        <f>78+20</f>
        <v>98</v>
      </c>
      <c r="H14" s="52">
        <v>28</v>
      </c>
      <c r="I14" s="52">
        <f>291+9</f>
        <v>300</v>
      </c>
      <c r="J14" s="52">
        <v>9</v>
      </c>
      <c r="K14" s="52">
        <f>93+4</f>
        <v>97</v>
      </c>
      <c r="L14" s="52">
        <f>78+5</f>
        <v>83</v>
      </c>
      <c r="M14" s="53">
        <v>111</v>
      </c>
    </row>
    <row r="15" spans="1:13" ht="30" customHeight="1">
      <c r="A15" s="91">
        <v>9</v>
      </c>
      <c r="B15" s="106" t="s">
        <v>125</v>
      </c>
      <c r="C15" s="46"/>
      <c r="D15" s="46">
        <v>27</v>
      </c>
      <c r="E15" s="46"/>
      <c r="F15" s="46">
        <v>1</v>
      </c>
      <c r="G15" s="46"/>
      <c r="H15" s="46">
        <v>24</v>
      </c>
      <c r="I15" s="46">
        <v>2</v>
      </c>
      <c r="J15" s="46"/>
      <c r="K15" s="46"/>
      <c r="L15" s="46"/>
      <c r="M15" s="46">
        <v>2</v>
      </c>
    </row>
    <row r="16" spans="1:13" ht="30" hidden="1" customHeight="1">
      <c r="A16" s="91"/>
      <c r="B16" s="10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1:13" ht="30" hidden="1" customHeight="1">
      <c r="A17" s="91"/>
      <c r="B17" s="10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</row>
    <row r="18" spans="1:13" ht="30" hidden="1" customHeight="1">
      <c r="A18" s="91"/>
      <c r="B18" s="10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30" customHeight="1">
      <c r="A19" s="38"/>
      <c r="B19" s="90" t="s">
        <v>16</v>
      </c>
      <c r="C19" s="39">
        <f t="shared" ref="C19:M19" si="0">SUM(C7:C18)</f>
        <v>90</v>
      </c>
      <c r="D19" s="39">
        <f t="shared" si="0"/>
        <v>2940</v>
      </c>
      <c r="E19" s="39">
        <f t="shared" si="0"/>
        <v>3</v>
      </c>
      <c r="F19" s="39">
        <f t="shared" si="0"/>
        <v>230</v>
      </c>
      <c r="G19" s="39">
        <f t="shared" si="0"/>
        <v>523</v>
      </c>
      <c r="H19" s="39">
        <f t="shared" si="0"/>
        <v>380</v>
      </c>
      <c r="I19" s="39">
        <f t="shared" si="0"/>
        <v>1894</v>
      </c>
      <c r="J19" s="39">
        <f t="shared" si="0"/>
        <v>62</v>
      </c>
      <c r="K19" s="39">
        <f t="shared" si="0"/>
        <v>685</v>
      </c>
      <c r="L19" s="39">
        <f t="shared" si="0"/>
        <v>513</v>
      </c>
      <c r="M19" s="39">
        <f t="shared" si="0"/>
        <v>634</v>
      </c>
    </row>
    <row r="20" spans="1:13" ht="18.75" customHeight="1">
      <c r="A20" s="194"/>
      <c r="B20" s="194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</row>
  </sheetData>
  <mergeCells count="7">
    <mergeCell ref="A20:M20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6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M21"/>
  <sheetViews>
    <sheetView zoomScaleNormal="80" zoomScaleSheetLayoutView="77" workbookViewId="0">
      <selection activeCell="E30" sqref="E30"/>
    </sheetView>
  </sheetViews>
  <sheetFormatPr defaultRowHeight="14.25"/>
  <cols>
    <col min="1" max="1" width="6" style="27" customWidth="1"/>
    <col min="2" max="2" width="23.7109375" style="27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16" style="27" customWidth="1"/>
    <col min="9" max="9" width="13.42578125" style="27" customWidth="1"/>
    <col min="10" max="10" width="15.7109375" style="27" customWidth="1"/>
    <col min="11" max="11" width="12.5703125" style="27" customWidth="1"/>
    <col min="12" max="12" width="15.42578125" style="27" customWidth="1"/>
    <col min="13" max="13" width="13.710937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4"/>
      <c r="B2" s="170" t="s">
        <v>29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71" t="s">
        <v>131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1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18.75" customHeight="1">
      <c r="A6" s="174"/>
      <c r="B6" s="174"/>
      <c r="C6" s="38">
        <v>1</v>
      </c>
      <c r="D6" s="38">
        <v>2</v>
      </c>
      <c r="E6" s="38">
        <v>3</v>
      </c>
      <c r="F6" s="38">
        <v>4</v>
      </c>
      <c r="G6" s="38">
        <v>5</v>
      </c>
      <c r="H6" s="38">
        <v>6</v>
      </c>
      <c r="I6" s="38">
        <v>7</v>
      </c>
      <c r="J6" s="38">
        <v>8</v>
      </c>
      <c r="K6" s="38">
        <v>9</v>
      </c>
      <c r="L6" s="38">
        <v>10</v>
      </c>
      <c r="M6" s="38">
        <v>11</v>
      </c>
    </row>
    <row r="7" spans="1:13" ht="30" customHeight="1">
      <c r="A7" s="91">
        <v>1</v>
      </c>
      <c r="B7" s="148" t="s">
        <v>126</v>
      </c>
      <c r="C7" s="35"/>
      <c r="D7" s="35">
        <v>783</v>
      </c>
      <c r="E7" s="35"/>
      <c r="F7" s="35">
        <v>21</v>
      </c>
      <c r="G7" s="36">
        <v>38</v>
      </c>
      <c r="H7" s="35">
        <v>54</v>
      </c>
      <c r="I7" s="35">
        <v>670</v>
      </c>
      <c r="J7" s="34">
        <v>27</v>
      </c>
      <c r="K7" s="34">
        <v>364</v>
      </c>
      <c r="L7" s="34">
        <v>163</v>
      </c>
      <c r="M7" s="33">
        <v>116</v>
      </c>
    </row>
    <row r="8" spans="1:13" ht="30" customHeight="1">
      <c r="A8" s="91">
        <v>2</v>
      </c>
      <c r="B8" s="148" t="s">
        <v>127</v>
      </c>
      <c r="C8" s="35"/>
      <c r="D8" s="35">
        <v>668</v>
      </c>
      <c r="E8" s="35"/>
      <c r="F8" s="35">
        <v>20</v>
      </c>
      <c r="G8" s="36">
        <v>62</v>
      </c>
      <c r="H8" s="35"/>
      <c r="I8" s="35">
        <v>586</v>
      </c>
      <c r="J8" s="34">
        <v>15</v>
      </c>
      <c r="K8" s="34">
        <v>391</v>
      </c>
      <c r="L8" s="34">
        <v>110</v>
      </c>
      <c r="M8" s="33">
        <v>70</v>
      </c>
    </row>
    <row r="9" spans="1:13" ht="30" customHeight="1">
      <c r="A9" s="91">
        <v>3</v>
      </c>
      <c r="B9" s="148" t="s">
        <v>128</v>
      </c>
      <c r="C9" s="35"/>
      <c r="D9" s="35">
        <v>680</v>
      </c>
      <c r="E9" s="35"/>
      <c r="F9" s="35">
        <v>17</v>
      </c>
      <c r="G9" s="36"/>
      <c r="H9" s="35"/>
      <c r="I9" s="35">
        <v>663</v>
      </c>
      <c r="J9" s="34">
        <v>17</v>
      </c>
      <c r="K9" s="34">
        <v>254</v>
      </c>
      <c r="L9" s="34">
        <v>95</v>
      </c>
      <c r="M9" s="33">
        <v>297</v>
      </c>
    </row>
    <row r="10" spans="1:13" ht="30" customHeight="1">
      <c r="A10" s="91">
        <v>4</v>
      </c>
      <c r="B10" s="148" t="s">
        <v>129</v>
      </c>
      <c r="C10" s="35"/>
      <c r="D10" s="35">
        <v>1522</v>
      </c>
      <c r="E10" s="35"/>
      <c r="F10" s="35">
        <v>175</v>
      </c>
      <c r="G10" s="36">
        <v>165</v>
      </c>
      <c r="H10" s="35"/>
      <c r="I10" s="35">
        <v>1182</v>
      </c>
      <c r="J10" s="34">
        <v>20</v>
      </c>
      <c r="K10" s="34">
        <v>496</v>
      </c>
      <c r="L10" s="34">
        <v>4</v>
      </c>
      <c r="M10" s="33">
        <v>662</v>
      </c>
    </row>
    <row r="11" spans="1:13" ht="30" customHeight="1">
      <c r="A11" s="91">
        <v>5</v>
      </c>
      <c r="B11" s="148" t="s">
        <v>130</v>
      </c>
      <c r="C11" s="35"/>
      <c r="D11" s="35">
        <v>380</v>
      </c>
      <c r="E11" s="35">
        <v>1</v>
      </c>
      <c r="F11" s="35">
        <v>2</v>
      </c>
      <c r="G11" s="36">
        <v>94</v>
      </c>
      <c r="H11" s="35">
        <v>17</v>
      </c>
      <c r="I11" s="35">
        <v>266</v>
      </c>
      <c r="J11" s="34">
        <v>9</v>
      </c>
      <c r="K11" s="34">
        <v>96</v>
      </c>
      <c r="L11" s="34">
        <v>60</v>
      </c>
      <c r="M11" s="33">
        <v>101</v>
      </c>
    </row>
    <row r="12" spans="1:13" ht="30" hidden="1" customHeight="1">
      <c r="A12" s="149"/>
      <c r="B12" s="151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</row>
    <row r="13" spans="1:13" ht="30" hidden="1" customHeight="1">
      <c r="A13" s="149"/>
      <c r="B13" s="151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</row>
    <row r="14" spans="1:13" ht="30" hidden="1" customHeight="1">
      <c r="A14" s="149"/>
      <c r="B14" s="151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ht="30" hidden="1" customHeight="1">
      <c r="A15" s="149"/>
      <c r="B15" s="151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3" ht="30" hidden="1" customHeight="1">
      <c r="A16" s="149"/>
      <c r="B16" s="151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1:13" ht="30" hidden="1" customHeight="1">
      <c r="A17" s="149"/>
      <c r="B17" s="151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</row>
    <row r="18" spans="1:13" ht="30" hidden="1" customHeight="1">
      <c r="A18" s="149"/>
      <c r="B18" s="151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30" customHeight="1">
      <c r="A19" s="150"/>
      <c r="B19" s="152" t="s">
        <v>16</v>
      </c>
      <c r="C19" s="39"/>
      <c r="D19" s="39">
        <f t="shared" ref="D19:M19" si="0">SUM(D7:D18)</f>
        <v>4033</v>
      </c>
      <c r="E19" s="39">
        <f t="shared" si="0"/>
        <v>1</v>
      </c>
      <c r="F19" s="39">
        <f t="shared" si="0"/>
        <v>235</v>
      </c>
      <c r="G19" s="39">
        <f t="shared" si="0"/>
        <v>359</v>
      </c>
      <c r="H19" s="39">
        <f t="shared" si="0"/>
        <v>71</v>
      </c>
      <c r="I19" s="39">
        <f t="shared" si="0"/>
        <v>3367</v>
      </c>
      <c r="J19" s="39">
        <f t="shared" si="0"/>
        <v>88</v>
      </c>
      <c r="K19" s="39">
        <f t="shared" si="0"/>
        <v>1601</v>
      </c>
      <c r="L19" s="39">
        <f t="shared" si="0"/>
        <v>432</v>
      </c>
      <c r="M19" s="39">
        <f t="shared" si="0"/>
        <v>1246</v>
      </c>
    </row>
    <row r="20" spans="1:13" ht="18">
      <c r="A20" s="47"/>
      <c r="B20" s="47"/>
      <c r="C20" s="47"/>
      <c r="D20" s="47"/>
      <c r="E20" s="47"/>
      <c r="F20" s="47"/>
      <c r="G20" s="48"/>
      <c r="H20" s="47"/>
      <c r="I20" s="48"/>
      <c r="J20" s="47"/>
      <c r="K20" s="47"/>
      <c r="L20" s="47"/>
      <c r="M20" s="47"/>
    </row>
    <row r="21" spans="1:13" ht="18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M20"/>
  <sheetViews>
    <sheetView zoomScaleSheetLayoutView="84" workbookViewId="0">
      <selection activeCell="B5" sqref="B5:B6"/>
    </sheetView>
  </sheetViews>
  <sheetFormatPr defaultRowHeight="14.25"/>
  <cols>
    <col min="1" max="1" width="6" style="27" customWidth="1"/>
    <col min="2" max="2" width="24.5703125" style="28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16" style="27" customWidth="1"/>
    <col min="9" max="9" width="13.42578125" style="27" customWidth="1"/>
    <col min="10" max="10" width="12.28515625" style="27" customWidth="1"/>
    <col min="11" max="11" width="12.5703125" style="27" customWidth="1"/>
    <col min="12" max="12" width="15.42578125" style="27" customWidth="1"/>
    <col min="13" max="13" width="13.14062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3"/>
      <c r="B2" s="170" t="s">
        <v>139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71" t="s">
        <v>138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0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26.25" customHeight="1">
      <c r="A6" s="174"/>
      <c r="B6" s="174"/>
      <c r="C6" s="38">
        <v>1</v>
      </c>
      <c r="D6" s="39">
        <v>2</v>
      </c>
      <c r="E6" s="38">
        <v>3</v>
      </c>
      <c r="F6" s="39">
        <v>4</v>
      </c>
      <c r="G6" s="39">
        <v>5</v>
      </c>
      <c r="H6" s="38">
        <v>6</v>
      </c>
      <c r="I6" s="39">
        <v>7</v>
      </c>
      <c r="J6" s="39">
        <v>8</v>
      </c>
      <c r="K6" s="38">
        <v>9</v>
      </c>
      <c r="L6" s="39">
        <v>10</v>
      </c>
      <c r="M6" s="38">
        <v>11</v>
      </c>
    </row>
    <row r="7" spans="1:13" ht="30" customHeight="1">
      <c r="A7" s="32">
        <v>1</v>
      </c>
      <c r="B7" s="105" t="s">
        <v>132</v>
      </c>
      <c r="C7" s="37"/>
      <c r="D7" s="35">
        <v>408</v>
      </c>
      <c r="E7" s="35">
        <v>1</v>
      </c>
      <c r="F7" s="35">
        <v>27</v>
      </c>
      <c r="G7" s="36"/>
      <c r="H7" s="35"/>
      <c r="I7" s="35">
        <v>380</v>
      </c>
      <c r="J7" s="34">
        <v>5</v>
      </c>
      <c r="K7" s="34">
        <v>155</v>
      </c>
      <c r="L7" s="34">
        <v>85</v>
      </c>
      <c r="M7" s="33">
        <v>135</v>
      </c>
    </row>
    <row r="8" spans="1:13" ht="30" customHeight="1">
      <c r="A8" s="32">
        <v>2</v>
      </c>
      <c r="B8" s="105" t="s">
        <v>133</v>
      </c>
      <c r="C8" s="37"/>
      <c r="D8" s="35">
        <v>419</v>
      </c>
      <c r="E8" s="35"/>
      <c r="F8" s="35"/>
      <c r="G8" s="36">
        <v>76</v>
      </c>
      <c r="H8" s="35">
        <v>31</v>
      </c>
      <c r="I8" s="35">
        <v>312</v>
      </c>
      <c r="J8" s="34">
        <v>8</v>
      </c>
      <c r="K8" s="34">
        <v>169</v>
      </c>
      <c r="L8" s="34">
        <v>38</v>
      </c>
      <c r="M8" s="33">
        <v>97</v>
      </c>
    </row>
    <row r="9" spans="1:13" ht="30" customHeight="1">
      <c r="A9" s="32">
        <v>3</v>
      </c>
      <c r="B9" s="105" t="s">
        <v>134</v>
      </c>
      <c r="C9" s="37"/>
      <c r="D9" s="35">
        <v>1110</v>
      </c>
      <c r="E9" s="35">
        <v>3</v>
      </c>
      <c r="F9" s="35">
        <v>6</v>
      </c>
      <c r="G9" s="36">
        <v>76</v>
      </c>
      <c r="H9" s="35">
        <v>181</v>
      </c>
      <c r="I9" s="35">
        <v>844</v>
      </c>
      <c r="J9" s="34">
        <v>7</v>
      </c>
      <c r="K9" s="34">
        <v>149</v>
      </c>
      <c r="L9" s="34">
        <v>71</v>
      </c>
      <c r="M9" s="33">
        <v>617</v>
      </c>
    </row>
    <row r="10" spans="1:13" ht="30" customHeight="1">
      <c r="A10" s="32">
        <v>4</v>
      </c>
      <c r="B10" s="105" t="s">
        <v>135</v>
      </c>
      <c r="C10" s="37"/>
      <c r="D10" s="35">
        <v>483</v>
      </c>
      <c r="E10" s="35"/>
      <c r="F10" s="35">
        <v>3</v>
      </c>
      <c r="G10" s="36"/>
      <c r="H10" s="35">
        <v>35</v>
      </c>
      <c r="I10" s="35">
        <v>445</v>
      </c>
      <c r="J10" s="34">
        <v>8</v>
      </c>
      <c r="K10" s="34">
        <v>149</v>
      </c>
      <c r="L10" s="34">
        <v>108</v>
      </c>
      <c r="M10" s="33">
        <v>180</v>
      </c>
    </row>
    <row r="11" spans="1:13" ht="30" customHeight="1">
      <c r="A11" s="32">
        <v>5</v>
      </c>
      <c r="B11" s="105" t="s">
        <v>136</v>
      </c>
      <c r="C11" s="37"/>
      <c r="D11" s="35">
        <v>2</v>
      </c>
      <c r="E11" s="35"/>
      <c r="F11" s="35"/>
      <c r="G11" s="36"/>
      <c r="H11" s="35"/>
      <c r="I11" s="35">
        <v>2</v>
      </c>
      <c r="J11" s="34">
        <v>1</v>
      </c>
      <c r="K11" s="34">
        <v>1</v>
      </c>
      <c r="L11" s="34"/>
      <c r="M11" s="33"/>
    </row>
    <row r="12" spans="1:13" ht="30" customHeight="1">
      <c r="A12" s="32">
        <v>6</v>
      </c>
      <c r="B12" s="105" t="s">
        <v>137</v>
      </c>
      <c r="C12" s="37"/>
      <c r="D12" s="35">
        <v>1426</v>
      </c>
      <c r="E12" s="35">
        <v>4</v>
      </c>
      <c r="F12" s="35"/>
      <c r="G12" s="36"/>
      <c r="H12" s="35">
        <v>362</v>
      </c>
      <c r="I12" s="35">
        <v>1060</v>
      </c>
      <c r="J12" s="34">
        <v>3</v>
      </c>
      <c r="K12" s="34">
        <v>141</v>
      </c>
      <c r="L12" s="34">
        <v>154</v>
      </c>
      <c r="M12" s="33">
        <v>762</v>
      </c>
    </row>
    <row r="13" spans="1:13" ht="30" hidden="1" customHeight="1">
      <c r="A13" s="32"/>
      <c r="B13" s="10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</row>
    <row r="14" spans="1:13" ht="30" hidden="1" customHeight="1">
      <c r="A14" s="32"/>
      <c r="B14" s="10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ht="30" hidden="1" customHeight="1">
      <c r="A15" s="32"/>
      <c r="B15" s="106"/>
      <c r="C15" s="153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3" ht="30" hidden="1" customHeight="1">
      <c r="A16" s="32"/>
      <c r="B16" s="106"/>
      <c r="C16" s="153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1:13" ht="30" hidden="1" customHeight="1">
      <c r="A17" s="32"/>
      <c r="B17" s="106"/>
      <c r="C17" s="153"/>
      <c r="D17" s="46"/>
      <c r="E17" s="46"/>
      <c r="F17" s="46"/>
      <c r="G17" s="46"/>
      <c r="H17" s="46"/>
      <c r="I17" s="46"/>
      <c r="J17" s="46"/>
      <c r="K17" s="46"/>
      <c r="L17" s="46"/>
      <c r="M17" s="46"/>
    </row>
    <row r="18" spans="1:13" ht="30" hidden="1" customHeight="1">
      <c r="A18" s="32"/>
      <c r="B18" s="10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30" customHeight="1">
      <c r="A19" s="31"/>
      <c r="B19" s="90" t="s">
        <v>16</v>
      </c>
      <c r="C19" s="39">
        <f t="shared" ref="C19:M19" si="0">SUM(C7:C18)</f>
        <v>0</v>
      </c>
      <c r="D19" s="39">
        <f t="shared" si="0"/>
        <v>3848</v>
      </c>
      <c r="E19" s="39">
        <f t="shared" si="0"/>
        <v>8</v>
      </c>
      <c r="F19" s="39">
        <f t="shared" si="0"/>
        <v>36</v>
      </c>
      <c r="G19" s="39">
        <f t="shared" si="0"/>
        <v>152</v>
      </c>
      <c r="H19" s="39">
        <f t="shared" si="0"/>
        <v>609</v>
      </c>
      <c r="I19" s="39">
        <f t="shared" si="0"/>
        <v>3043</v>
      </c>
      <c r="J19" s="39">
        <f t="shared" si="0"/>
        <v>32</v>
      </c>
      <c r="K19" s="39">
        <f t="shared" si="0"/>
        <v>764</v>
      </c>
      <c r="L19" s="39">
        <f t="shared" si="0"/>
        <v>456</v>
      </c>
      <c r="M19" s="39">
        <f t="shared" si="0"/>
        <v>1791</v>
      </c>
    </row>
    <row r="20" spans="1:13">
      <c r="G20" s="29"/>
      <c r="I20" s="2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M20"/>
  <sheetViews>
    <sheetView zoomScaleSheetLayoutView="100" workbookViewId="0">
      <selection activeCell="E32" sqref="E32"/>
    </sheetView>
  </sheetViews>
  <sheetFormatPr defaultRowHeight="14.25"/>
  <cols>
    <col min="1" max="1" width="6" style="27" customWidth="1"/>
    <col min="2" max="2" width="23.5703125" style="28" customWidth="1"/>
    <col min="3" max="3" width="14.140625" style="27" customWidth="1"/>
    <col min="4" max="5" width="15" style="27" customWidth="1"/>
    <col min="6" max="6" width="11.28515625" style="27" customWidth="1"/>
    <col min="7" max="7" width="14.42578125" style="27" customWidth="1"/>
    <col min="8" max="8" width="16" style="27" customWidth="1"/>
    <col min="9" max="9" width="13.42578125" style="27" customWidth="1"/>
    <col min="10" max="10" width="12.28515625" style="27" customWidth="1"/>
    <col min="11" max="11" width="12.5703125" style="27" customWidth="1"/>
    <col min="12" max="12" width="15.42578125" style="27" customWidth="1"/>
    <col min="13" max="13" width="13.140625" style="27" customWidth="1"/>
    <col min="14" max="16384" width="9.140625" style="27"/>
  </cols>
  <sheetData>
    <row r="1" spans="1:13" ht="21.75" customHeight="1">
      <c r="A1" s="42"/>
      <c r="B1" s="169" t="s">
        <v>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29.25" customHeight="1">
      <c r="A2" s="43"/>
      <c r="B2" s="170" t="s">
        <v>28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13" ht="23.25" customHeight="1">
      <c r="A3" s="42"/>
      <c r="B3" s="171" t="s">
        <v>138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1.75" customHeight="1">
      <c r="A4" s="172" t="s">
        <v>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</row>
    <row r="5" spans="1:13" ht="81" customHeight="1">
      <c r="A5" s="173" t="s">
        <v>2</v>
      </c>
      <c r="B5" s="173" t="s">
        <v>3</v>
      </c>
      <c r="C5" s="40" t="s">
        <v>4</v>
      </c>
      <c r="D5" s="38" t="s">
        <v>5</v>
      </c>
      <c r="E5" s="38" t="s">
        <v>25</v>
      </c>
      <c r="F5" s="38" t="s">
        <v>7</v>
      </c>
      <c r="G5" s="38" t="s">
        <v>8</v>
      </c>
      <c r="H5" s="38" t="s">
        <v>9</v>
      </c>
      <c r="I5" s="38" t="s">
        <v>10</v>
      </c>
      <c r="J5" s="38" t="s">
        <v>11</v>
      </c>
      <c r="K5" s="38" t="s">
        <v>12</v>
      </c>
      <c r="L5" s="38" t="s">
        <v>13</v>
      </c>
      <c r="M5" s="38" t="s">
        <v>14</v>
      </c>
    </row>
    <row r="6" spans="1:13" ht="26.25" customHeight="1">
      <c r="A6" s="174"/>
      <c r="B6" s="174"/>
      <c r="C6" s="38">
        <v>1</v>
      </c>
      <c r="D6" s="39">
        <v>2</v>
      </c>
      <c r="E6" s="38">
        <v>3</v>
      </c>
      <c r="F6" s="39">
        <v>4</v>
      </c>
      <c r="G6" s="39">
        <v>5</v>
      </c>
      <c r="H6" s="38">
        <v>6</v>
      </c>
      <c r="I6" s="39">
        <v>7</v>
      </c>
      <c r="J6" s="39">
        <v>8</v>
      </c>
      <c r="K6" s="38">
        <v>9</v>
      </c>
      <c r="L6" s="39">
        <v>10</v>
      </c>
      <c r="M6" s="38">
        <v>11</v>
      </c>
    </row>
    <row r="7" spans="1:13" ht="30" customHeight="1">
      <c r="A7" s="91">
        <v>1</v>
      </c>
      <c r="B7" s="105" t="s">
        <v>140</v>
      </c>
      <c r="C7" s="35"/>
      <c r="D7" s="35">
        <v>662</v>
      </c>
      <c r="E7" s="35">
        <v>0</v>
      </c>
      <c r="F7" s="35">
        <v>61</v>
      </c>
      <c r="G7" s="36">
        <v>95</v>
      </c>
      <c r="H7" s="35">
        <v>71</v>
      </c>
      <c r="I7" s="35">
        <v>435</v>
      </c>
      <c r="J7" s="34">
        <v>1</v>
      </c>
      <c r="K7" s="34">
        <v>181</v>
      </c>
      <c r="L7" s="34">
        <v>71</v>
      </c>
      <c r="M7" s="33">
        <v>182</v>
      </c>
    </row>
    <row r="8" spans="1:13" ht="30" customHeight="1">
      <c r="A8" s="91">
        <v>2</v>
      </c>
      <c r="B8" s="105" t="s">
        <v>141</v>
      </c>
      <c r="C8" s="35"/>
      <c r="D8" s="35">
        <v>400</v>
      </c>
      <c r="E8" s="35">
        <v>0</v>
      </c>
      <c r="F8" s="35">
        <v>14</v>
      </c>
      <c r="G8" s="36">
        <v>60</v>
      </c>
      <c r="H8" s="35">
        <v>5</v>
      </c>
      <c r="I8" s="35">
        <v>321</v>
      </c>
      <c r="J8" s="34">
        <v>10</v>
      </c>
      <c r="K8" s="34">
        <v>146</v>
      </c>
      <c r="L8" s="34">
        <v>88</v>
      </c>
      <c r="M8" s="33">
        <v>77</v>
      </c>
    </row>
    <row r="9" spans="1:13" ht="30" customHeight="1">
      <c r="A9" s="91">
        <v>3</v>
      </c>
      <c r="B9" s="105" t="s">
        <v>142</v>
      </c>
      <c r="C9" s="35"/>
      <c r="D9" s="35">
        <v>745</v>
      </c>
      <c r="E9" s="35">
        <v>6</v>
      </c>
      <c r="F9" s="35">
        <v>79</v>
      </c>
      <c r="G9" s="36">
        <v>109</v>
      </c>
      <c r="H9" s="35">
        <v>59</v>
      </c>
      <c r="I9" s="35">
        <v>492</v>
      </c>
      <c r="J9" s="34">
        <v>10</v>
      </c>
      <c r="K9" s="34">
        <v>213</v>
      </c>
      <c r="L9" s="34">
        <v>114</v>
      </c>
      <c r="M9" s="33">
        <v>155</v>
      </c>
    </row>
    <row r="10" spans="1:13" ht="30" customHeight="1">
      <c r="A10" s="91">
        <v>4</v>
      </c>
      <c r="B10" s="105" t="s">
        <v>143</v>
      </c>
      <c r="C10" s="35"/>
      <c r="D10" s="35"/>
      <c r="E10" s="35"/>
      <c r="F10" s="35"/>
      <c r="G10" s="36"/>
      <c r="H10" s="35"/>
      <c r="I10" s="35"/>
      <c r="J10" s="34"/>
      <c r="K10" s="34"/>
      <c r="L10" s="34"/>
      <c r="M10" s="33"/>
    </row>
    <row r="11" spans="1:13" ht="30" hidden="1" customHeight="1">
      <c r="A11" s="32">
        <v>5</v>
      </c>
      <c r="B11" s="10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</row>
    <row r="12" spans="1:13" ht="30" hidden="1" customHeight="1">
      <c r="A12" s="32">
        <v>6</v>
      </c>
      <c r="B12" s="10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</row>
    <row r="13" spans="1:13" ht="30" hidden="1" customHeight="1">
      <c r="A13" s="32">
        <v>7</v>
      </c>
      <c r="B13" s="10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</row>
    <row r="14" spans="1:13" ht="30" hidden="1" customHeight="1">
      <c r="A14" s="32">
        <v>8</v>
      </c>
      <c r="B14" s="10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ht="30" hidden="1" customHeight="1">
      <c r="A15" s="32">
        <v>9</v>
      </c>
      <c r="B15" s="10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3" ht="30" hidden="1" customHeight="1">
      <c r="A16" s="32">
        <v>10</v>
      </c>
      <c r="B16" s="10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1:13" ht="30" hidden="1" customHeight="1">
      <c r="A17" s="32">
        <v>11</v>
      </c>
      <c r="B17" s="10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</row>
    <row r="18" spans="1:13" ht="30" hidden="1" customHeight="1">
      <c r="A18" s="32">
        <v>12</v>
      </c>
      <c r="B18" s="10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</row>
    <row r="19" spans="1:13" ht="30" customHeight="1">
      <c r="A19" s="31"/>
      <c r="B19" s="90" t="s">
        <v>16</v>
      </c>
      <c r="C19" s="39">
        <f t="shared" ref="C19:M19" si="0">SUM(C7:C18)</f>
        <v>0</v>
      </c>
      <c r="D19" s="39">
        <f t="shared" si="0"/>
        <v>1807</v>
      </c>
      <c r="E19" s="39">
        <f t="shared" si="0"/>
        <v>6</v>
      </c>
      <c r="F19" s="39">
        <f t="shared" si="0"/>
        <v>154</v>
      </c>
      <c r="G19" s="39">
        <f t="shared" si="0"/>
        <v>264</v>
      </c>
      <c r="H19" s="39">
        <f t="shared" si="0"/>
        <v>135</v>
      </c>
      <c r="I19" s="39">
        <f t="shared" si="0"/>
        <v>1248</v>
      </c>
      <c r="J19" s="39">
        <f t="shared" si="0"/>
        <v>21</v>
      </c>
      <c r="K19" s="39">
        <f t="shared" si="0"/>
        <v>540</v>
      </c>
      <c r="L19" s="39">
        <f t="shared" si="0"/>
        <v>273</v>
      </c>
      <c r="M19" s="39">
        <f t="shared" si="0"/>
        <v>414</v>
      </c>
    </row>
    <row r="20" spans="1:13">
      <c r="G20" s="29"/>
      <c r="I20" s="2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2</vt:i4>
      </vt:variant>
    </vt:vector>
  </HeadingPairs>
  <TitlesOfParts>
    <vt:vector size="19" baseType="lpstr">
      <vt:lpstr>Ընդամենը</vt:lpstr>
      <vt:lpstr>Աջափնյակ</vt:lpstr>
      <vt:lpstr>Մալաթիա</vt:lpstr>
      <vt:lpstr>Ավան</vt:lpstr>
      <vt:lpstr>Կենտրոն</vt:lpstr>
      <vt:lpstr>Շենգավիթ</vt:lpstr>
      <vt:lpstr>Արաբկիր</vt:lpstr>
      <vt:lpstr>Էրեբունի</vt:lpstr>
      <vt:lpstr>Գեղարքունիք</vt:lpstr>
      <vt:lpstr>Սյունիք</vt:lpstr>
      <vt:lpstr>Կոտայք</vt:lpstr>
      <vt:lpstr>Տավուշ</vt:lpstr>
      <vt:lpstr>Շիրակ</vt:lpstr>
      <vt:lpstr>Լոռի</vt:lpstr>
      <vt:lpstr>Արմավիր</vt:lpstr>
      <vt:lpstr>Արարատ</vt:lpstr>
      <vt:lpstr>Արագածոտն</vt:lpstr>
      <vt:lpstr>Գեղարքունիք!Print_Area</vt:lpstr>
      <vt:lpstr>Տավուշ!Print_Area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2019-05-23T10:13:06Z</dcterms:modified>
</cp:coreProperties>
</file>