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8"/>
  </bookViews>
  <sheets>
    <sheet name="Ընդամենը" sheetId="17" r:id="rId1"/>
    <sheet name="Աջափնյակ" sheetId="11" r:id="rId2"/>
    <sheet name="Կենտրոն" sheetId="14" r:id="rId3"/>
    <sheet name="Արաբկիր" sheetId="18" r:id="rId4"/>
    <sheet name="Ավան" sheetId="15" r:id="rId5"/>
    <sheet name="Էրեբունի" sheetId="4" r:id="rId6"/>
    <sheet name="Շենգավիթ" sheetId="9" r:id="rId7"/>
    <sheet name="Մալաթիա" sheetId="8" r:id="rId8"/>
    <sheet name="Լոռի" sheetId="7" r:id="rId9"/>
    <sheet name="Արմավիր" sheetId="16" r:id="rId10"/>
    <sheet name="Կոտայք" sheetId="6" r:id="rId11"/>
    <sheet name="Շիրակ" sheetId="10" r:id="rId12"/>
    <sheet name="Տավուշ" sheetId="13" r:id="rId13"/>
    <sheet name="Գեղարքունիք" sheetId="5" r:id="rId14"/>
    <sheet name="Արագածոտն" sheetId="1" r:id="rId15"/>
    <sheet name="Արարատ" sheetId="3" r:id="rId16"/>
    <sheet name="Սյունիք" sheetId="12" r:id="rId17"/>
  </sheets>
  <externalReferences>
    <externalReference r:id="rId18"/>
    <externalReference r:id="rId19"/>
    <externalReference r:id="rId20"/>
  </externalReferences>
  <definedNames>
    <definedName name="_xlnm.Print_Area" localSheetId="12">Տավուշ!$A$1:$V$24</definedName>
  </definedNames>
  <calcPr calcId="162913"/>
</workbook>
</file>

<file path=xl/calcChain.xml><?xml version="1.0" encoding="utf-8"?>
<calcChain xmlns="http://schemas.openxmlformats.org/spreadsheetml/2006/main">
  <c r="W19" i="13" l="1"/>
  <c r="X19" i="13"/>
  <c r="Y19" i="13"/>
  <c r="Z19" i="13"/>
  <c r="AA19" i="13"/>
  <c r="AB19" i="13"/>
  <c r="AC19" i="13"/>
  <c r="AD19" i="13"/>
  <c r="W20" i="13"/>
  <c r="X20" i="13"/>
  <c r="Y20" i="13"/>
  <c r="Z20" i="13"/>
  <c r="AA20" i="13"/>
  <c r="AB20" i="13"/>
  <c r="AC20" i="13"/>
  <c r="AD20" i="13"/>
  <c r="W21" i="13"/>
  <c r="X21" i="13"/>
  <c r="Y21" i="13"/>
  <c r="Z21" i="13"/>
  <c r="AA21" i="13"/>
  <c r="AB21" i="13"/>
  <c r="AC21" i="13"/>
  <c r="AD21" i="13"/>
  <c r="W22" i="13"/>
  <c r="X22" i="13"/>
  <c r="Y22" i="13"/>
  <c r="Z22" i="13"/>
  <c r="AA22" i="13"/>
  <c r="AB22" i="13"/>
  <c r="AC22" i="13"/>
  <c r="AD22" i="13"/>
  <c r="F22" i="14"/>
  <c r="G22" i="14"/>
  <c r="H22" i="14"/>
  <c r="I22" i="14"/>
  <c r="J22" i="14"/>
  <c r="K22" i="14"/>
  <c r="L22" i="14"/>
  <c r="M22" i="14"/>
  <c r="N22" i="14"/>
  <c r="O22" i="14"/>
  <c r="P22" i="14"/>
  <c r="Q22" i="14"/>
  <c r="R22" i="14"/>
  <c r="S22" i="14"/>
  <c r="T22" i="14"/>
  <c r="U22" i="14"/>
  <c r="V22" i="14"/>
  <c r="E22" i="14"/>
  <c r="F22" i="18"/>
  <c r="Y22" i="18"/>
  <c r="G22" i="18"/>
  <c r="H22" i="18"/>
  <c r="I22" i="18"/>
  <c r="J22" i="18"/>
  <c r="K22" i="18"/>
  <c r="AC22" i="18"/>
  <c r="L22" i="18"/>
  <c r="M22" i="18"/>
  <c r="N22" i="18"/>
  <c r="O22" i="18"/>
  <c r="P22" i="18"/>
  <c r="Q22" i="18"/>
  <c r="R22" i="18"/>
  <c r="S22" i="18"/>
  <c r="T22" i="18"/>
  <c r="U22" i="18"/>
  <c r="X22" i="18"/>
  <c r="V22" i="18"/>
  <c r="E22" i="18"/>
  <c r="W22" i="18"/>
  <c r="T19" i="18"/>
  <c r="U19" i="18"/>
  <c r="W19" i="18"/>
  <c r="X19" i="18"/>
  <c r="Y19" i="18"/>
  <c r="Z19" i="18"/>
  <c r="AA19" i="18"/>
  <c r="AB19" i="18"/>
  <c r="AC19" i="18"/>
  <c r="AD19" i="18"/>
  <c r="X20" i="18"/>
  <c r="W20" i="18"/>
  <c r="Y20" i="18"/>
  <c r="Z20" i="18"/>
  <c r="AA20" i="18"/>
  <c r="AB20" i="18"/>
  <c r="AC20" i="18"/>
  <c r="AD20" i="18"/>
  <c r="T21" i="18"/>
  <c r="U21" i="18"/>
  <c r="X21" i="18"/>
  <c r="W21" i="18"/>
  <c r="Y21" i="18"/>
  <c r="Z21" i="18"/>
  <c r="AA21" i="18"/>
  <c r="AB21" i="18"/>
  <c r="AC21" i="18"/>
  <c r="AD21" i="18"/>
  <c r="Z22" i="18"/>
  <c r="AA22" i="18"/>
  <c r="AB22" i="18"/>
  <c r="AD22" i="18"/>
  <c r="V21" i="17"/>
  <c r="E20" i="17"/>
  <c r="F20" i="17"/>
  <c r="AA20" i="17"/>
  <c r="G20" i="17"/>
  <c r="H20" i="17"/>
  <c r="I20" i="17"/>
  <c r="J20" i="17"/>
  <c r="K20" i="17"/>
  <c r="AC20" i="17"/>
  <c r="L20" i="17"/>
  <c r="M20" i="17"/>
  <c r="N20" i="17"/>
  <c r="O20" i="17"/>
  <c r="P20" i="17"/>
  <c r="Q20" i="17"/>
  <c r="R20" i="17"/>
  <c r="S20" i="17"/>
  <c r="E21" i="17"/>
  <c r="F21" i="17"/>
  <c r="Y21" i="17"/>
  <c r="G21" i="17"/>
  <c r="H21" i="17"/>
  <c r="I21" i="17"/>
  <c r="J21" i="17"/>
  <c r="K21" i="17"/>
  <c r="L21" i="17"/>
  <c r="M21" i="17"/>
  <c r="N21" i="17"/>
  <c r="O21" i="17"/>
  <c r="P21" i="17"/>
  <c r="Q21" i="17"/>
  <c r="R21" i="17"/>
  <c r="S21" i="17"/>
  <c r="F19" i="17"/>
  <c r="Y19" i="17"/>
  <c r="G19" i="17"/>
  <c r="H19" i="17"/>
  <c r="I19" i="17"/>
  <c r="J19" i="17"/>
  <c r="K19" i="17"/>
  <c r="AC19" i="17"/>
  <c r="L19" i="17"/>
  <c r="M19" i="17"/>
  <c r="N19" i="17"/>
  <c r="O19" i="17"/>
  <c r="P19" i="17"/>
  <c r="Q19" i="17"/>
  <c r="R19" i="17"/>
  <c r="S19" i="17"/>
  <c r="E19" i="17"/>
  <c r="X19" i="16"/>
  <c r="AA19" i="17"/>
  <c r="W19" i="17"/>
  <c r="W21" i="17"/>
  <c r="Z21" i="17"/>
  <c r="Z20" i="17"/>
  <c r="AB20" i="17"/>
  <c r="W20" i="17"/>
  <c r="AA21" i="17"/>
  <c r="AC21" i="17"/>
  <c r="Z19" i="17"/>
  <c r="AB21" i="17"/>
  <c r="Y20" i="17"/>
  <c r="AD19" i="17"/>
  <c r="AD21" i="17"/>
  <c r="AD20" i="17"/>
  <c r="AB19" i="17"/>
  <c r="F22" i="16"/>
  <c r="G22" i="16"/>
  <c r="H22" i="16"/>
  <c r="I22" i="16"/>
  <c r="J22" i="16"/>
  <c r="K22" i="16"/>
  <c r="L22" i="16"/>
  <c r="M22" i="16"/>
  <c r="N22" i="16"/>
  <c r="O22" i="16"/>
  <c r="P22" i="16"/>
  <c r="Q22" i="16"/>
  <c r="R22" i="16"/>
  <c r="S22" i="16"/>
  <c r="T22" i="16"/>
  <c r="U22" i="16"/>
  <c r="V22" i="16"/>
  <c r="E22" i="16"/>
  <c r="W19" i="16"/>
  <c r="Z19" i="16"/>
  <c r="AB19" i="16"/>
  <c r="AD19" i="16"/>
  <c r="Y19" i="16"/>
  <c r="AA19" i="16"/>
  <c r="AC19" i="16"/>
  <c r="Y20" i="16"/>
  <c r="Z20" i="16"/>
  <c r="AB20" i="16"/>
  <c r="AC20" i="16"/>
  <c r="AD20" i="16"/>
  <c r="X20" i="16"/>
  <c r="W20" i="16"/>
  <c r="AA20" i="16"/>
  <c r="W21" i="16"/>
  <c r="AB21" i="16"/>
  <c r="X21" i="16"/>
  <c r="Y21" i="16"/>
  <c r="Z21" i="16"/>
  <c r="AA21" i="16"/>
  <c r="AC21" i="16"/>
  <c r="AD21" i="16"/>
  <c r="AB22" i="16"/>
  <c r="X22" i="16"/>
  <c r="W22" i="16"/>
  <c r="Y22" i="16"/>
  <c r="Z22" i="16"/>
  <c r="AA22" i="16"/>
  <c r="AC22" i="16"/>
  <c r="AD22" i="16"/>
  <c r="M19" i="15"/>
  <c r="M22" i="15"/>
  <c r="AD22" i="15"/>
  <c r="N19" i="15"/>
  <c r="P19" i="15"/>
  <c r="W19" i="15"/>
  <c r="X19" i="15"/>
  <c r="Y19" i="15"/>
  <c r="Z19" i="15"/>
  <c r="AA19" i="15"/>
  <c r="AB19" i="15"/>
  <c r="AC19" i="15"/>
  <c r="M20" i="15"/>
  <c r="AD20" i="15"/>
  <c r="N20" i="15"/>
  <c r="N22" i="15"/>
  <c r="P20" i="15"/>
  <c r="W20" i="15"/>
  <c r="X20" i="15"/>
  <c r="Y20" i="15"/>
  <c r="Z20" i="15"/>
  <c r="AA20" i="15"/>
  <c r="AB20" i="15"/>
  <c r="AC20" i="15"/>
  <c r="M21" i="15"/>
  <c r="N21" i="15"/>
  <c r="P21" i="15"/>
  <c r="P22" i="15"/>
  <c r="W21" i="15"/>
  <c r="X21" i="15"/>
  <c r="Y21" i="15"/>
  <c r="Z21" i="15"/>
  <c r="AA21" i="15"/>
  <c r="AB21" i="15"/>
  <c r="AC21" i="15"/>
  <c r="AD21" i="15"/>
  <c r="W22" i="15"/>
  <c r="X22" i="15"/>
  <c r="Y22" i="15"/>
  <c r="Z22" i="15"/>
  <c r="AA22" i="15"/>
  <c r="AB22" i="15"/>
  <c r="AC22" i="15"/>
  <c r="W19" i="14"/>
  <c r="X19" i="14"/>
  <c r="Y19" i="14"/>
  <c r="Z19" i="14"/>
  <c r="AA19" i="14"/>
  <c r="AB19" i="14"/>
  <c r="AC19" i="14"/>
  <c r="AD19" i="14"/>
  <c r="W20" i="14"/>
  <c r="X20" i="14"/>
  <c r="Y20" i="14"/>
  <c r="Z20" i="14"/>
  <c r="AA20" i="14"/>
  <c r="AB20" i="14"/>
  <c r="AC20" i="14"/>
  <c r="AD20" i="14"/>
  <c r="W21" i="14"/>
  <c r="X21" i="14"/>
  <c r="Y21" i="14"/>
  <c r="Z21" i="14"/>
  <c r="AA21" i="14"/>
  <c r="AB21" i="14"/>
  <c r="AC21" i="14"/>
  <c r="AD21" i="14"/>
  <c r="W22" i="14"/>
  <c r="X22" i="14"/>
  <c r="Y22" i="14"/>
  <c r="Z22" i="14"/>
  <c r="AA22" i="14"/>
  <c r="AB22" i="14"/>
  <c r="AC22" i="14"/>
  <c r="AD22" i="14"/>
  <c r="W19" i="12"/>
  <c r="X19" i="12"/>
  <c r="Y19" i="12"/>
  <c r="Z19" i="12"/>
  <c r="AA19" i="12"/>
  <c r="AB19" i="12"/>
  <c r="AC19" i="12"/>
  <c r="AD19" i="12"/>
  <c r="W20" i="12"/>
  <c r="X20" i="12"/>
  <c r="Y20" i="12"/>
  <c r="Z20" i="12"/>
  <c r="AA20" i="12"/>
  <c r="AB20" i="12"/>
  <c r="AC20" i="12"/>
  <c r="AD20" i="12"/>
  <c r="W21" i="12"/>
  <c r="X21" i="12"/>
  <c r="Y21" i="12"/>
  <c r="Z21" i="12"/>
  <c r="AA21" i="12"/>
  <c r="AB21" i="12"/>
  <c r="AC21" i="12"/>
  <c r="AD21" i="12"/>
  <c r="W22" i="12"/>
  <c r="X22" i="12"/>
  <c r="Y22" i="12"/>
  <c r="Z22" i="12"/>
  <c r="AA22" i="12"/>
  <c r="AB22" i="12"/>
  <c r="AC22" i="12"/>
  <c r="AD22" i="12"/>
  <c r="AD19" i="15"/>
  <c r="W19" i="11"/>
  <c r="X19" i="11"/>
  <c r="Y19" i="11"/>
  <c r="Z19" i="11"/>
  <c r="AA19" i="11"/>
  <c r="AB19" i="11"/>
  <c r="AC19" i="11"/>
  <c r="AD19" i="11"/>
  <c r="W20" i="11"/>
  <c r="X20" i="11"/>
  <c r="Y20" i="11"/>
  <c r="Z20" i="11"/>
  <c r="AA20" i="11"/>
  <c r="AB20" i="11"/>
  <c r="AC20" i="11"/>
  <c r="AD20" i="11"/>
  <c r="W21" i="11"/>
  <c r="X21" i="11"/>
  <c r="Y21" i="11"/>
  <c r="Z21" i="11"/>
  <c r="AA21" i="11"/>
  <c r="AB21" i="11"/>
  <c r="AC21" i="11"/>
  <c r="AD21" i="11"/>
  <c r="W22" i="11"/>
  <c r="X22" i="11"/>
  <c r="Y22" i="11"/>
  <c r="Z22" i="11"/>
  <c r="AA22" i="11"/>
  <c r="AB22" i="11"/>
  <c r="AC22" i="11"/>
  <c r="AD22" i="11"/>
  <c r="E22" i="10"/>
  <c r="E22" i="17"/>
  <c r="F22" i="10"/>
  <c r="F22" i="17"/>
  <c r="G22" i="10"/>
  <c r="G22" i="17"/>
  <c r="H22" i="10"/>
  <c r="H22" i="17"/>
  <c r="I22" i="10"/>
  <c r="I22" i="17"/>
  <c r="J22" i="10"/>
  <c r="J22" i="17"/>
  <c r="K22" i="10"/>
  <c r="K22" i="17"/>
  <c r="AC22" i="17"/>
  <c r="L22" i="10"/>
  <c r="L22" i="17"/>
  <c r="M22" i="10"/>
  <c r="M22" i="17"/>
  <c r="N22" i="10"/>
  <c r="N22" i="17"/>
  <c r="O22" i="10"/>
  <c r="O22" i="17"/>
  <c r="P22" i="10"/>
  <c r="P22" i="17"/>
  <c r="Q22" i="10"/>
  <c r="Q22" i="17"/>
  <c r="R22" i="10"/>
  <c r="R22" i="17"/>
  <c r="S22" i="10"/>
  <c r="S22" i="17"/>
  <c r="T22" i="10"/>
  <c r="U22" i="10"/>
  <c r="V22" i="10"/>
  <c r="AD22" i="17"/>
  <c r="AB22" i="17"/>
  <c r="W22" i="17"/>
  <c r="Z22" i="17"/>
  <c r="AA22" i="17"/>
  <c r="Y22" i="17"/>
  <c r="W19" i="9"/>
  <c r="X19" i="9"/>
  <c r="Y19" i="9"/>
  <c r="Z19" i="9"/>
  <c r="AA19" i="9"/>
  <c r="AB19" i="9"/>
  <c r="AC19" i="9"/>
  <c r="AD19" i="9"/>
  <c r="H20" i="9"/>
  <c r="I20" i="9"/>
  <c r="W20" i="9"/>
  <c r="X20" i="9"/>
  <c r="Y20" i="9"/>
  <c r="Z20" i="9"/>
  <c r="AA20" i="9"/>
  <c r="AB20" i="9"/>
  <c r="AC20" i="9"/>
  <c r="AD20" i="9"/>
  <c r="W21" i="9"/>
  <c r="X21" i="9"/>
  <c r="Y21" i="9"/>
  <c r="Z21" i="9"/>
  <c r="AA21" i="9"/>
  <c r="AB21" i="9"/>
  <c r="AC21" i="9"/>
  <c r="AD21" i="9"/>
  <c r="W22" i="9"/>
  <c r="X22" i="9"/>
  <c r="Y22" i="9"/>
  <c r="Z22" i="9"/>
  <c r="AA22" i="9"/>
  <c r="AB22" i="9"/>
  <c r="AC22" i="9"/>
  <c r="AD22" i="9"/>
  <c r="W19" i="8"/>
  <c r="X19" i="8"/>
  <c r="Y19" i="8"/>
  <c r="Z19" i="8"/>
  <c r="AA19" i="8"/>
  <c r="AB19" i="8"/>
  <c r="AC19" i="8"/>
  <c r="AD19" i="8"/>
  <c r="W20" i="8"/>
  <c r="X20" i="8"/>
  <c r="Y20" i="8"/>
  <c r="Z20" i="8"/>
  <c r="AA20" i="8"/>
  <c r="AB20" i="8"/>
  <c r="AC20" i="8"/>
  <c r="AD20" i="8"/>
  <c r="W21" i="8"/>
  <c r="X21" i="8"/>
  <c r="Y21" i="8"/>
  <c r="Z21" i="8"/>
  <c r="AA21" i="8"/>
  <c r="AB21" i="8"/>
  <c r="AC21" i="8"/>
  <c r="AD21" i="8"/>
  <c r="W22" i="8"/>
  <c r="X22" i="8"/>
  <c r="Y22" i="8"/>
  <c r="Z22" i="8"/>
  <c r="AA22" i="8"/>
  <c r="AB22" i="8"/>
  <c r="AC22" i="8"/>
  <c r="AD22" i="8"/>
  <c r="F19" i="7"/>
  <c r="AA19" i="7"/>
  <c r="W19" i="7"/>
  <c r="X19" i="7"/>
  <c r="Y19" i="7"/>
  <c r="Z19" i="7"/>
  <c r="AB19" i="7"/>
  <c r="AC19" i="7"/>
  <c r="AD19" i="7"/>
  <c r="F20" i="7"/>
  <c r="AA20" i="7"/>
  <c r="W20" i="7"/>
  <c r="X20" i="7"/>
  <c r="Y20" i="7"/>
  <c r="Z20" i="7"/>
  <c r="AB20" i="7"/>
  <c r="AC20" i="7"/>
  <c r="AD20" i="7"/>
  <c r="F21" i="7"/>
  <c r="W21" i="7"/>
  <c r="X21" i="7"/>
  <c r="Y21" i="7"/>
  <c r="Z21" i="7"/>
  <c r="AA21" i="7"/>
  <c r="AB21" i="7"/>
  <c r="AC21" i="7"/>
  <c r="AD21" i="7"/>
  <c r="E22" i="7"/>
  <c r="W22" i="7"/>
  <c r="F22" i="7"/>
  <c r="G22" i="7"/>
  <c r="H22" i="7"/>
  <c r="I22" i="7"/>
  <c r="AB22" i="7"/>
  <c r="J22" i="7"/>
  <c r="K22" i="7"/>
  <c r="L22" i="7"/>
  <c r="M22" i="7"/>
  <c r="AD22" i="7"/>
  <c r="N22" i="7"/>
  <c r="O22" i="7"/>
  <c r="P22" i="7"/>
  <c r="Q22" i="7"/>
  <c r="R22" i="7"/>
  <c r="S22" i="7"/>
  <c r="T22" i="7"/>
  <c r="U22" i="7"/>
  <c r="X22" i="7"/>
  <c r="V22" i="7"/>
  <c r="Y22" i="7"/>
  <c r="Z22" i="7"/>
  <c r="AA22" i="7"/>
  <c r="AC22" i="7"/>
  <c r="W19" i="6"/>
  <c r="X19" i="6"/>
  <c r="Y19" i="6"/>
  <c r="Z19" i="6"/>
  <c r="AA19" i="6"/>
  <c r="AB19" i="6"/>
  <c r="AC19" i="6"/>
  <c r="AD19" i="6"/>
  <c r="W20" i="6"/>
  <c r="X20" i="6"/>
  <c r="Y20" i="6"/>
  <c r="Z20" i="6"/>
  <c r="AA20" i="6"/>
  <c r="AB20" i="6"/>
  <c r="AC20" i="6"/>
  <c r="AD20" i="6"/>
  <c r="W21" i="6"/>
  <c r="X21" i="6"/>
  <c r="Y21" i="6"/>
  <c r="Z21" i="6"/>
  <c r="AA21" i="6"/>
  <c r="AB21" i="6"/>
  <c r="AC21" i="6"/>
  <c r="AD21" i="6"/>
  <c r="W22" i="6"/>
  <c r="X22" i="6"/>
  <c r="Y22" i="6"/>
  <c r="Z22" i="6"/>
  <c r="AA22" i="6"/>
  <c r="AB22" i="6"/>
  <c r="AC22" i="6"/>
  <c r="AD22" i="6"/>
  <c r="W19" i="5"/>
  <c r="X19" i="5"/>
  <c r="Y19" i="5"/>
  <c r="Z19" i="5"/>
  <c r="AA19" i="5"/>
  <c r="AB19" i="5"/>
  <c r="AC19" i="5"/>
  <c r="AD19" i="5"/>
  <c r="W20" i="5"/>
  <c r="X20" i="5"/>
  <c r="Y20" i="5"/>
  <c r="Z20" i="5"/>
  <c r="AA20" i="5"/>
  <c r="AB20" i="5"/>
  <c r="AC20" i="5"/>
  <c r="AD20" i="5"/>
  <c r="W21" i="5"/>
  <c r="X21" i="5"/>
  <c r="Y21" i="5"/>
  <c r="Z21" i="5"/>
  <c r="AA21" i="5"/>
  <c r="AB21" i="5"/>
  <c r="AC21" i="5"/>
  <c r="AD21" i="5"/>
  <c r="W22" i="5"/>
  <c r="X22" i="5"/>
  <c r="Y22" i="5"/>
  <c r="Z22" i="5"/>
  <c r="AA22" i="5"/>
  <c r="AB22" i="5"/>
  <c r="AC22" i="5"/>
  <c r="AD22" i="5"/>
  <c r="W19" i="4"/>
  <c r="X19" i="4"/>
  <c r="Y19" i="4"/>
  <c r="Z19" i="4"/>
  <c r="AA19" i="4"/>
  <c r="AB19" i="4"/>
  <c r="AC19" i="4"/>
  <c r="AD19" i="4"/>
  <c r="W20" i="4"/>
  <c r="X20" i="4"/>
  <c r="Y20" i="4"/>
  <c r="Z20" i="4"/>
  <c r="AA20" i="4"/>
  <c r="AB20" i="4"/>
  <c r="AC20" i="4"/>
  <c r="AD20" i="4"/>
  <c r="W21" i="4"/>
  <c r="X21" i="4"/>
  <c r="Y21" i="4"/>
  <c r="Z21" i="4"/>
  <c r="AA21" i="4"/>
  <c r="AB21" i="4"/>
  <c r="AC21" i="4"/>
  <c r="AD21" i="4"/>
  <c r="W22" i="4"/>
  <c r="X22" i="4"/>
  <c r="Y22" i="4"/>
  <c r="Z22" i="4"/>
  <c r="AA22" i="4"/>
  <c r="AB22" i="4"/>
  <c r="AC22" i="4"/>
  <c r="AD22" i="4"/>
  <c r="W19" i="3"/>
  <c r="X19" i="3"/>
  <c r="Y19" i="3"/>
  <c r="Z19" i="3"/>
  <c r="AA19" i="3"/>
  <c r="AB19" i="3"/>
  <c r="AC19" i="3"/>
  <c r="AD19" i="3"/>
  <c r="W20" i="3"/>
  <c r="X20" i="3"/>
  <c r="Y20" i="3"/>
  <c r="Z20" i="3"/>
  <c r="AA20" i="3"/>
  <c r="AB20" i="3"/>
  <c r="AC20" i="3"/>
  <c r="AD20" i="3"/>
  <c r="W21" i="3"/>
  <c r="X21" i="3"/>
  <c r="Y21" i="3"/>
  <c r="Z21" i="3"/>
  <c r="AA21" i="3"/>
  <c r="AB21" i="3"/>
  <c r="AC21" i="3"/>
  <c r="AD21" i="3"/>
  <c r="W22" i="3"/>
  <c r="X22" i="3"/>
  <c r="Y22" i="3"/>
  <c r="Z22" i="3"/>
  <c r="AA22" i="3"/>
  <c r="AB22" i="3"/>
  <c r="AC22" i="3"/>
  <c r="AD22" i="3"/>
  <c r="T19" i="17"/>
  <c r="U19" i="17"/>
  <c r="V19" i="17"/>
  <c r="T20" i="17"/>
  <c r="U20" i="17"/>
  <c r="V20" i="17"/>
  <c r="U21" i="17"/>
  <c r="T22" i="17"/>
  <c r="U22" i="17"/>
  <c r="W19" i="1"/>
  <c r="X19" i="1"/>
  <c r="Y19" i="1"/>
  <c r="Z19" i="1"/>
  <c r="AA19" i="1"/>
  <c r="AB19" i="1"/>
  <c r="AC19" i="1"/>
  <c r="AD19" i="1"/>
  <c r="W20" i="1"/>
  <c r="X20" i="1"/>
  <c r="Y20" i="1"/>
  <c r="Z20" i="1"/>
  <c r="AA20" i="1"/>
  <c r="AB20" i="1"/>
  <c r="AC20" i="1"/>
  <c r="AD20" i="1"/>
  <c r="W21" i="1"/>
  <c r="X21" i="1"/>
  <c r="Y21" i="1"/>
  <c r="Z21" i="1"/>
  <c r="AA21" i="1"/>
  <c r="AB21" i="1"/>
  <c r="AC21" i="1"/>
  <c r="AD21" i="1"/>
  <c r="W22" i="1"/>
  <c r="X22" i="1"/>
  <c r="Y22" i="1"/>
  <c r="Z22" i="1"/>
  <c r="AA22" i="1"/>
  <c r="AB22" i="1"/>
  <c r="AC22" i="1"/>
  <c r="AD22" i="1"/>
  <c r="X20" i="17"/>
  <c r="X19" i="17"/>
  <c r="X22" i="17"/>
  <c r="T21" i="17"/>
  <c r="X21" i="17"/>
  <c r="V22" i="17"/>
</calcChain>
</file>

<file path=xl/sharedStrings.xml><?xml version="1.0" encoding="utf-8"?>
<sst xmlns="http://schemas.openxmlformats.org/spreadsheetml/2006/main" count="606" uniqueCount="67">
  <si>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</si>
  <si>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</si>
  <si>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</si>
  <si>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</si>
  <si>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</si>
  <si>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7=9+10+11+12</t>
  </si>
  <si>
    <t>2=5+6+7</t>
  </si>
  <si>
    <t>2=3+4</t>
  </si>
  <si>
    <t>1+7=8+16+17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</si>
  <si>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</si>
  <si>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</si>
  <si>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</si>
  <si>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</si>
  <si>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</si>
  <si>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</si>
  <si>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</si>
  <si>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</si>
  <si>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</si>
  <si>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</si>
  <si>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</si>
  <si>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</si>
  <si>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</si>
  <si>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</si>
  <si>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</si>
  <si>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</si>
  <si>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</si>
  <si>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</si>
  <si>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>öáË³Ýóí»É ¿ ³ÛÉ ¹³ï³íáñÇ (Ï³½ÙÇ ÷á÷áËáõÃÛáõÝ)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</si>
  <si>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</si>
  <si>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</si>
  <si>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</si>
  <si>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</si>
  <si>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 xml:space="preserve"> </t>
  </si>
  <si>
    <t>ԸՆԴԱՄԵՆԸ</t>
  </si>
  <si>
    <t>2017Ã. 1-ին կիսամյակ</t>
  </si>
  <si>
    <t>2017Ã.  1 կիսամյակ</t>
  </si>
  <si>
    <t>2017Ã.1-ին կիսամյակ</t>
  </si>
  <si>
    <t>Ընդամենը</t>
  </si>
  <si>
    <t>ÐÐ ÀÜ¸Ð²Üàôð Æð²ì²êàôÂÚ²Ü ²è²æÆÜ ²îÚ²ÜÆ ¸²î²ð²ÜÜºðÆ ¶àðÌàôÜºàôÂÚ²Ü ìºð²´ºðÚ²È</t>
  </si>
  <si>
    <t xml:space="preserve">¶àðÌàôÜºàôÂÚ²Ü ìºð²´ºðÚ²È êÜ²ÜÎàôÂÚ²Ü ¶àðÌºðàì </t>
  </si>
  <si>
    <t xml:space="preserve"> 2017թ. 1-ին կիսամյակ</t>
  </si>
  <si>
    <t>¶àðÌàôÜºàôÂÚ²Ü ìºð²´ºðÚ²È êÜ²ÜÎàôÂÚ²Ü ¶àðÌºðàì  2017թ. 1-ին կիսամյակ</t>
  </si>
  <si>
    <t>¶àðÌàôÜºàôÂÚ²Ü ìºð²´ºðÚ²È êÜ²ÜÎàôÂÚ²Ü ¶àðÌºðàì 2017թ. 1-ին կիսամյակ</t>
  </si>
  <si>
    <t>¶àðÌàôÜºàôÂÚ²Ü ìºð²´ºðÚ²È êÜ²ÜÎàôÂÚ²Ü ¶àðÌºðàì</t>
  </si>
  <si>
    <t xml:space="preserve"> êÜ²ÜÎàôÂÚ²Ü ¶àðÌºð 2017թ. 1-ին կիսամյակ</t>
  </si>
  <si>
    <t xml:space="preserve"> ²æ²öÜÚ²Î ºì ¸²ìÂ²ÞºÜ ì²ðâ²Î²Ü Þðæ²ÜÜºðÆ ÀÜ¸Ð²Üàôð Æð²ì²êàôÂÚ²Ü ²è²æÆÜ ²îÚ²ÜÆ ¸²î²ð²ÜÆ </t>
  </si>
  <si>
    <t xml:space="preserve"> ԿԵՆՏՐՈՆ ºì ՆՈՐՔ ՄԱՐԱՇ ì²ðâ²Î²Ü Þðæ²ÜÜºðÆ ÀÜ¸Ð²Üàôð Æð²ì²êàôÂÚ²Ü ²è²æÆÜ ²îÚ²ÜÆ ¸²î²ð²ÜÆ</t>
  </si>
  <si>
    <t xml:space="preserve"> ²ð²´ÎÆð ºì ø²Ü²øºè-¼ºÚÂàôÜ ì²ðâ²Î²Ü Þðæ²ÜÜºðÆ ÀÜ¸Ð²Üàôð Æð²ì²êàôÂÚ²Ü ²è²æÆÜ ²îÚ²ÜÆ ¸²î²ð²ÜÆ</t>
  </si>
  <si>
    <t>¶àðÌàôÜºàôÂÚ²Ü ìºð²´ºðÚ²È êÜ²ÜÎàôÂÚ²Ü ¶àðÌºðՈՎ 2017թ. 1-ին կիսամյակ</t>
  </si>
  <si>
    <t xml:space="preserve">²ՎԱՆ ºì ՆՈՐ ՆՈՐՔ ì²ðâ²Î²Ü Þðæ²ÜÜºðÆ ÀÜ¸Ð²Üàôð Æð²ì²êàôÂÚ²Ü ²è²æÆÜ ²îÚ²ÜÆ ¸²î²ð²ÜÆ </t>
  </si>
  <si>
    <t xml:space="preserve">ԷՐԵԲՈՒՆԻ ԵՎ ՆՈՒԲԱՐԱՇԵՆ ì²ðâ²Î²Ü Þðæ²ÜÜºðÆ ÀÜ¸Ð²Üàôð Æð²ì²êàôÂÚ²Ü ²è²æÆÜ ²îÚ²ÜÆ ¸²î²ð²ÜÆ </t>
  </si>
  <si>
    <t xml:space="preserve"> ՇԵՆԳԱՎԻԹ ì²ðâ²Î²Ü Þðæ²ÜÆ ÀÜ¸Ð²Üàôð Æð²ì²êàôÂÚ²Ü ²è²æÆÜ ²îÚ²ÜÆ ¸²î²ð²ÜÆ </t>
  </si>
  <si>
    <t xml:space="preserve">Ø²È²ÂÆ²-êº´²êîÆ² ì²ðâ²Î²Ü Þðæ²ÜÆ ÀÜ¸Ð²Üàôð Æð²ì²êàôÂÚ²Ü ²è²æÆÜ ²îÚ²ÜÆ ¸²î²ð²ÜÆ </t>
  </si>
  <si>
    <t xml:space="preserve">ՀՀ Èàèàô Ø²ð¼Æ ÀÜ¸Ð²Üàôð Æð²ì²êàôÂÚ²Ü ²è²æÆÜ ²îÚ²ÜÆ ¸²î²ð²ÜÆ </t>
  </si>
  <si>
    <t>¶àðÌàôÜºàôÂÚ²Ü ìºð²´ºðÚ²È êÜ²ÜÎàôÂÚ²Ü ¶àðÌºðàì 2017թ. 1-ÇÝ ÏÇë³ÙÛ³Ï</t>
  </si>
  <si>
    <t xml:space="preserve">ՀՀ ²ðØ²ìÆðÆ Ø²ð¼Æ ÀÜ¸Ð²Üàôð Æð²ì²êàôÂÚ²Ü ²è²æÆÜ ²îÚ²ÜÆ ¸²î²ð²ÜÆ </t>
  </si>
  <si>
    <t>ÐÐ Îàî²ÚøÆ Ø²ð¼Æ ÀÜ¸Ð²Üàôð Æð²ì²êàôÂÚ²Ü ²è²æÆÜ ²îÚ²ÜÆ ¸²î²ð²ÜÆ</t>
  </si>
  <si>
    <t xml:space="preserve"> ՀՀ ÞÆð²ÎÆ Ø²ð¼Æ ÀÜ¸Ð²Üàôð Æð²ì²êàôÂÚ²Ü ²è²æÆÜ ²îÚ²ÜÆ ¸²î²ð²ÜÆ </t>
  </si>
  <si>
    <t xml:space="preserve">ՀՀ î²ìàôÞÆ Ø²ð¼Æ ÀÜ¸Ð²Üàôð Æð²ì²êàôÂÚ²Ü ²è²æÆÜ ²îÚ²ÜÆ ¸²î²ð²ÜÆ </t>
  </si>
  <si>
    <t xml:space="preserve">ÐÐ ¶ºÔ²ðøàôÜÆøÆ Ø²ð¼Æ ÀÜ¸Ð²Üàôð Æð²ì²êàôÂÚ²Ü ²è²æÆÜ ²îÚ²ÜÆ ¸²î²ð²ÜÆ </t>
  </si>
  <si>
    <t xml:space="preserve">ՀՀ ²ð²¶²ÌàîÜÆ Ø²ð¼Æ ÀÜ¸Ð²Üàôð Æð²ì²êàôÂÚ²Ü ²è²æÆÜ ²îÚ²ÜÆ ¸²î²ð²ÜÆ </t>
  </si>
  <si>
    <t xml:space="preserve">ՀՀ ²ð²ð²îÆ Ø²ð¼Æ ÀÜ¸Ð²Üàôð Æð²ì²êàôÂÚ²Ü ²è²æÆÜ ²îÚ²ÜÆ ¸²î²ð²ÜÆ </t>
  </si>
  <si>
    <t xml:space="preserve">ՀՀ êÚàôÜÆøÆ Ø²ð¼Æ ÀÜ¸Ð²Üàôð Æð²ì²êàôÂÚ²Ü ²è²æÆÜ ²îÚ²ÜÆ ¸²î²ð²ÜÆ </t>
  </si>
  <si>
    <t>Ծանոթություն. 7 գործով՝ կարճում</t>
  </si>
  <si>
    <t>4 գործով՝ կարճում</t>
  </si>
  <si>
    <t>1 գործով՝ կարճում</t>
  </si>
  <si>
    <t>2 գործով՝ կարճում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</si>
</sst>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indexed="8"/>
      <name val="Arial Armenian"/>
      <family val="2"/>
    </font>
    <font>
      <sz val="11"/>
      <color indexed="8"/>
      <name val="Arial Armenian"/>
      <family val="2"/>
    </font>
    <font>
      <sz val="12"/>
      <name val="Arial Armenian"/>
      <family val="2"/>
    </font>
    <font>
      <b/>
      <sz val="12"/>
      <color indexed="8"/>
      <name val="Arial Armenian"/>
      <family val="2"/>
    </font>
    <font>
      <sz val="14"/>
      <name val="Arial Armenian"/>
      <family val="2"/>
    </font>
    <font>
      <b/>
      <sz val="12"/>
      <name val="Arial Armenian"/>
      <family val="2"/>
    </font>
    <font>
      <sz val="12"/>
      <color indexed="10"/>
      <name val="Arial Armenian"/>
      <family val="2"/>
    </font>
    <font>
      <sz val="11"/>
      <color indexed="8"/>
      <name val="Calibri"/>
      <family val="2"/>
    </font>
    <font>
      <sz val="10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01">
    <xf numFmtId="0" fontId="0" fillId="0" borderId="0" xfId="0"/>
    <xf numFmtId="0" fontId="1" fillId="3" borderId="0" xfId="0" applyFont="1" applyFill="1" applyProtection="1">
      <protection locked="0"/>
    </xf>
    <xf numFmtId="0" fontId="3" fillId="3" borderId="1" xfId="0" applyFont="1" applyFill="1" applyBorder="1" applyProtection="1"/>
    <xf numFmtId="0" fontId="1" fillId="3" borderId="1" xfId="0" applyFont="1" applyFill="1" applyBorder="1" applyProtection="1"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49" fontId="6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Protection="1"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vertical="center"/>
    </xf>
    <xf numFmtId="0" fontId="3" fillId="3" borderId="4" xfId="0" applyFont="1" applyFill="1" applyBorder="1" applyAlignment="1" applyProtection="1">
      <alignment vertical="center"/>
    </xf>
    <xf numFmtId="0" fontId="3" fillId="3" borderId="4" xfId="0" applyFont="1" applyFill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1" fillId="3" borderId="0" xfId="0" applyFont="1" applyFill="1" applyAlignment="1" applyProtection="1"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</xf>
    <xf numFmtId="0" fontId="1" fillId="2" borderId="0" xfId="1" applyFont="1" applyFill="1" applyProtection="1">
      <protection locked="0"/>
    </xf>
    <xf numFmtId="0" fontId="1" fillId="2" borderId="1" xfId="1" applyFont="1" applyFill="1" applyBorder="1" applyProtection="1"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Border="1" applyAlignment="1" applyProtection="1">
      <alignment horizontal="center" vertical="center"/>
      <protection locked="0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49" fontId="6" fillId="2" borderId="1" xfId="1" applyNumberFormat="1" applyFont="1" applyFill="1" applyBorder="1" applyAlignment="1" applyProtection="1">
      <alignment horizontal="center" vertical="center"/>
      <protection locked="0"/>
    </xf>
    <xf numFmtId="0" fontId="7" fillId="2" borderId="0" xfId="1" applyFont="1" applyFill="1" applyBorder="1" applyAlignment="1" applyProtection="1">
      <alignment horizontal="center" vertical="center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Protection="1"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alignment wrapText="1"/>
      <protection locked="0"/>
    </xf>
    <xf numFmtId="0" fontId="3" fillId="3" borderId="1" xfId="0" applyFont="1" applyFill="1" applyBorder="1" applyAlignment="1" applyProtection="1">
      <alignment horizontal="center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</xf>
    <xf numFmtId="0" fontId="3" fillId="3" borderId="5" xfId="0" applyFont="1" applyFill="1" applyBorder="1" applyAlignment="1" applyProtection="1">
      <alignment horizontal="center" vertical="center" textRotation="90" wrapText="1"/>
    </xf>
    <xf numFmtId="0" fontId="3" fillId="3" borderId="6" xfId="0" applyFont="1" applyFill="1" applyBorder="1" applyAlignment="1" applyProtection="1">
      <alignment horizontal="center" vertical="center" textRotation="90" wrapText="1"/>
    </xf>
    <xf numFmtId="0" fontId="3" fillId="3" borderId="2" xfId="0" applyFont="1" applyFill="1" applyBorder="1" applyAlignment="1" applyProtection="1">
      <alignment horizontal="center" vertical="center" textRotation="90" wrapText="1"/>
    </xf>
    <xf numFmtId="0" fontId="1" fillId="3" borderId="1" xfId="0" applyFont="1" applyFill="1" applyBorder="1" applyAlignment="1" applyProtection="1">
      <alignment horizontal="center" vertical="center" textRotation="90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3" fillId="3" borderId="1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13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1" fillId="3" borderId="0" xfId="0" applyFont="1" applyFill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protection locked="0"/>
    </xf>
    <xf numFmtId="0" fontId="1" fillId="3" borderId="0" xfId="0" applyFont="1" applyFill="1" applyAlignment="1" applyProtection="1">
      <protection locked="0"/>
    </xf>
    <xf numFmtId="0" fontId="2" fillId="3" borderId="0" xfId="0" applyFont="1" applyFill="1" applyBorder="1" applyAlignment="1" applyProtection="1">
      <protection locked="0"/>
    </xf>
    <xf numFmtId="0" fontId="3" fillId="3" borderId="4" xfId="0" applyFont="1" applyFill="1" applyBorder="1" applyAlignment="1" applyProtection="1">
      <alignment horizontal="right" vertical="center"/>
    </xf>
    <xf numFmtId="0" fontId="3" fillId="3" borderId="4" xfId="0" applyFont="1" applyFill="1" applyBorder="1" applyAlignment="1" applyProtection="1">
      <alignment horizontal="left" vertical="center"/>
    </xf>
    <xf numFmtId="0" fontId="3" fillId="3" borderId="4" xfId="0" applyFont="1" applyFill="1" applyBorder="1" applyAlignment="1" applyProtection="1">
      <alignment horizontal="center"/>
      <protection locked="0"/>
    </xf>
    <xf numFmtId="0" fontId="3" fillId="2" borderId="4" xfId="1" applyFont="1" applyFill="1" applyBorder="1" applyAlignment="1" applyProtection="1">
      <alignment horizontal="right" vertical="center"/>
    </xf>
    <xf numFmtId="0" fontId="3" fillId="2" borderId="1" xfId="1" applyFont="1" applyFill="1" applyBorder="1" applyAlignment="1" applyProtection="1">
      <alignment horizontal="center" vertical="center" textRotation="90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3" fillId="2" borderId="9" xfId="1" applyFont="1" applyFill="1" applyBorder="1" applyAlignment="1" applyProtection="1">
      <alignment horizontal="center" vertical="center" wrapText="1"/>
    </xf>
    <xf numFmtId="0" fontId="3" fillId="2" borderId="10" xfId="1" applyFont="1" applyFill="1" applyBorder="1" applyAlignment="1" applyProtection="1">
      <alignment horizontal="center" vertical="center" wrapText="1"/>
    </xf>
    <xf numFmtId="0" fontId="3" fillId="2" borderId="11" xfId="1" applyFont="1" applyFill="1" applyBorder="1" applyAlignment="1" applyProtection="1">
      <alignment horizontal="center" vertical="center" wrapText="1"/>
    </xf>
    <xf numFmtId="0" fontId="3" fillId="2" borderId="1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13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/>
      <protection locked="0"/>
    </xf>
    <xf numFmtId="0" fontId="3" fillId="2" borderId="0" xfId="1" applyFont="1" applyFill="1" applyBorder="1" applyAlignment="1" applyProtection="1">
      <alignment horizontal="center" vertical="center"/>
    </xf>
    <xf numFmtId="0" fontId="3" fillId="2" borderId="5" xfId="1" applyFont="1" applyFill="1" applyBorder="1" applyAlignment="1" applyProtection="1">
      <alignment horizontal="center" vertical="center" textRotation="90" wrapText="1"/>
    </xf>
    <xf numFmtId="0" fontId="3" fillId="2" borderId="6" xfId="1" applyFont="1" applyFill="1" applyBorder="1" applyAlignment="1" applyProtection="1">
      <alignment horizontal="center" vertical="center" textRotation="90" wrapText="1"/>
    </xf>
    <xf numFmtId="0" fontId="3" fillId="2" borderId="2" xfId="1" applyFont="1" applyFill="1" applyBorder="1" applyAlignment="1" applyProtection="1">
      <alignment horizontal="center" vertical="center" textRotation="90" wrapText="1"/>
    </xf>
    <xf numFmtId="0" fontId="1" fillId="2" borderId="1" xfId="1" applyFont="1" applyFill="1" applyBorder="1" applyAlignment="1" applyProtection="1">
      <alignment horizontal="center" vertical="center" textRotation="90" wrapText="1"/>
    </xf>
    <xf numFmtId="0" fontId="3" fillId="2" borderId="1" xfId="1" applyFont="1" applyFill="1" applyBorder="1" applyAlignment="1" applyProtection="1">
      <alignment horizontal="center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Alignment="1" applyProtection="1">
      <protection locked="0"/>
    </xf>
    <xf numFmtId="0" fontId="1" fillId="2" borderId="0" xfId="1" applyFont="1" applyFill="1" applyAlignment="1" applyProtection="1"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2" fillId="2" borderId="0" xfId="1" applyFont="1" applyFill="1" applyBorder="1" applyAlignment="1" applyProtection="1"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" fillId="2" borderId="0" xfId="1" applyFont="1" applyFill="1" applyAlignment="1" applyProtection="1">
      <alignment horizontal="center"/>
      <protection locked="0"/>
    </xf>
    <xf numFmtId="0" fontId="3" fillId="2" borderId="4" xfId="1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center"/>
    </xf>
    <xf numFmtId="0" fontId="3" fillId="0" borderId="4" xfId="0" applyFont="1" applyFill="1" applyBorder="1" applyAlignment="1" applyProtection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D/Desktop/HASHVETVUTYUN%202017-I/Snank%20%202017-1/SNANKUT-datavorner-2017-kisa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drush/Downloads/&#1405;&#1398;&#1377;&#1398;&#1391;&#1400;&#1410;&#1385;&#1397;&#1377;&#1398;%20&#1379;&#1400;&#1408;&#1390;&#1381;&#1408;&#1400;&#1406;%20&#1344;&#1329;&#1351;&#1358;&#1333;&#1359;&#1358;&#1352;&#1362;&#1337;&#1349;&#1352;&#1362;&#1350;%60%20&#1384;&#1405;&#1407;%20&#1329;&#1406;&#1377;&#1398;%20&#1415;%20&#1350;&#1400;&#1408;-&#1350;&#1400;&#1408;&#1412;%20%20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D/Desktop/2017%201-in%20kisamjak%20stugelu%20hamar/Hashvetvutyun%20snank/Snank%20%202017-1/Shengavit%20&#1405;&#1398;&#1377;&#1398;&#1391;%20&#1380;&#1377;&#1407;&#1377;&#1406;&#1400;&#1408;2016%20kisamja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ամենը"/>
      <sheetName val="Ա.Դանիելյան"/>
      <sheetName val="Ռ. Բունիաթյան"/>
      <sheetName val="Ս.Հովսեփյան"/>
      <sheetName val="Ս.Թադևոսյան"/>
    </sheetNames>
    <sheetDataSet>
      <sheetData sheetId="0" refreshError="1"/>
      <sheetData sheetId="1" refreshError="1">
        <row r="19">
          <cell r="T19">
            <v>18</v>
          </cell>
          <cell r="U19">
            <v>91</v>
          </cell>
        </row>
        <row r="21">
          <cell r="T21">
            <v>18</v>
          </cell>
          <cell r="U21">
            <v>41</v>
          </cell>
        </row>
      </sheetData>
      <sheetData sheetId="2" refreshError="1">
        <row r="19">
          <cell r="T19">
            <v>13</v>
          </cell>
          <cell r="U19">
            <v>116</v>
          </cell>
        </row>
        <row r="21">
          <cell r="T21">
            <v>9</v>
          </cell>
          <cell r="U21">
            <v>106</v>
          </cell>
        </row>
      </sheetData>
      <sheetData sheetId="3" refreshError="1">
        <row r="19">
          <cell r="T19">
            <v>1</v>
          </cell>
          <cell r="U19">
            <v>14</v>
          </cell>
        </row>
        <row r="21">
          <cell r="T21">
            <v>1</v>
          </cell>
          <cell r="U21">
            <v>6</v>
          </cell>
        </row>
      </sheetData>
      <sheetData sheetId="4" refreshError="1">
        <row r="19">
          <cell r="T19">
            <v>23</v>
          </cell>
          <cell r="U19">
            <v>238</v>
          </cell>
        </row>
        <row r="21">
          <cell r="T21">
            <v>9</v>
          </cell>
          <cell r="U21">
            <v>61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համենը"/>
      <sheetName val="Ա.Դավթյան"/>
      <sheetName val="Ա.Բաբայան"/>
      <sheetName val="Ա.Պետրոսյան"/>
    </sheetNames>
    <sheetDataSet>
      <sheetData sheetId="0"/>
      <sheetData sheetId="1"/>
      <sheetData sheetId="2">
        <row r="19">
          <cell r="M19">
            <v>3</v>
          </cell>
          <cell r="P19">
            <v>12</v>
          </cell>
        </row>
        <row r="20">
          <cell r="M20">
            <v>1</v>
          </cell>
          <cell r="P20">
            <v>3</v>
          </cell>
        </row>
        <row r="21">
          <cell r="M21">
            <v>3</v>
          </cell>
          <cell r="N21">
            <v>1</v>
          </cell>
          <cell r="P21">
            <v>7</v>
          </cell>
        </row>
      </sheetData>
      <sheetData sheetId="3">
        <row r="19">
          <cell r="M19">
            <v>6</v>
          </cell>
        </row>
        <row r="20">
          <cell r="P20">
            <v>1</v>
          </cell>
        </row>
        <row r="21">
          <cell r="P21">
            <v>11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համենը"/>
      <sheetName val="Ա.Կուբանյան"/>
      <sheetName val="Ա.Չիչոյան"/>
      <sheetName val="Ն Հովսեփյան"/>
    </sheetNames>
    <sheetDataSet>
      <sheetData sheetId="0" refreshError="1"/>
      <sheetData sheetId="1">
        <row r="20">
          <cell r="H20">
            <v>0</v>
          </cell>
          <cell r="I20">
            <v>0</v>
          </cell>
        </row>
      </sheetData>
      <sheetData sheetId="2">
        <row r="20">
          <cell r="I20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D26"/>
  <sheetViews>
    <sheetView topLeftCell="C7" workbookViewId="0">
      <selection activeCell="G31" sqref="G31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6" width="11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1" width="10" style="1" customWidth="1"/>
    <col min="12" max="12" width="6.7109375" style="1" customWidth="1"/>
    <col min="13" max="13" width="10.140625" style="1" customWidth="1"/>
    <col min="14" max="15" width="10.28515625" style="1" customWidth="1"/>
    <col min="16" max="16" width="8.5703125" style="1" customWidth="1"/>
    <col min="17" max="17" width="8.42578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0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2" s="11" customFormat="1" ht="18.75" customHeight="1" x14ac:dyDescent="0.2">
      <c r="A1" s="45" t="s">
        <v>40</v>
      </c>
      <c r="B1" s="45"/>
      <c r="C1" s="44" t="s">
        <v>31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s="11" customFormat="1" ht="19.5" customHeight="1" x14ac:dyDescent="0.2">
      <c r="A2" s="16"/>
      <c r="B2" s="16"/>
      <c r="C2" s="44" t="s">
        <v>38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s="11" customFormat="1" ht="18.75" customHeight="1" x14ac:dyDescent="0.2">
      <c r="A3" s="17"/>
      <c r="B3" s="17"/>
      <c r="C3" s="46" t="s">
        <v>44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</row>
    <row r="4" spans="1:22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2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2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2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2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2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2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2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2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2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2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2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2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f>SUM(Աջափնյակ:Սյունիք!E19)</f>
        <v>3303</v>
      </c>
      <c r="F19" s="10">
        <f>SUM(Աջափնյակ:Սյունիք!F19)</f>
        <v>544</v>
      </c>
      <c r="G19" s="10">
        <f>SUM(Աջափնյակ:Սյունիք!G19)</f>
        <v>533</v>
      </c>
      <c r="H19" s="10">
        <f>SUM(Աջափնյակ:Սյունիք!H19)</f>
        <v>11</v>
      </c>
      <c r="I19" s="10">
        <f>SUM(Աջափնյակ:Սյունիք!I19)</f>
        <v>3</v>
      </c>
      <c r="J19" s="10">
        <f>SUM(Աջափնյակ:Սյունիք!J19)</f>
        <v>71</v>
      </c>
      <c r="K19" s="10">
        <f>SUM(Աջափնյակ:Սյունիք!K19)</f>
        <v>473</v>
      </c>
      <c r="L19" s="10">
        <f>SUM(Աջափնյակ:Սյունիք!L19)</f>
        <v>0</v>
      </c>
      <c r="M19" s="10">
        <f>SUM(Աջափնյակ:Սյունիք!M19)</f>
        <v>196</v>
      </c>
      <c r="N19" s="10">
        <f>SUM(Աջափնյակ:Սյունիք!N19)</f>
        <v>31</v>
      </c>
      <c r="O19" s="10">
        <f>SUM(Աջափնյակ:Սյունիք!O19)</f>
        <v>5</v>
      </c>
      <c r="P19" s="10">
        <f>SUM(Աջափնյակ:Սյունիք!P19)</f>
        <v>235</v>
      </c>
      <c r="Q19" s="10">
        <f>SUM(Աջափնյակ:Սյունիք!Q19)</f>
        <v>10</v>
      </c>
      <c r="R19" s="10">
        <f>SUM(Աջափնյակ:Սյունիք!R19)</f>
        <v>3</v>
      </c>
      <c r="S19" s="10">
        <f>SUM(Աջափնյակ:Սյունիք!S19)</f>
        <v>7</v>
      </c>
      <c r="T19" s="10">
        <f>SUM(Աջափնյակ:Սյունիք!T19)</f>
        <v>316</v>
      </c>
      <c r="U19" s="10">
        <f>SUM(Աջափնյակ:Սյունիք!U19)</f>
        <v>3457</v>
      </c>
      <c r="V19" s="10">
        <f>SUM(Աջափնյակ:Սյունիք!V19)</f>
        <v>90</v>
      </c>
      <c r="W19" s="2">
        <f>E19+K19</f>
        <v>3776</v>
      </c>
      <c r="X19" s="2">
        <f>L19+T19+U19</f>
        <v>3773</v>
      </c>
      <c r="Y19" s="2">
        <f>F19</f>
        <v>544</v>
      </c>
      <c r="Z19" s="2">
        <f>G19+H19</f>
        <v>544</v>
      </c>
      <c r="AA19" s="2">
        <f>F19</f>
        <v>544</v>
      </c>
      <c r="AB19" s="2">
        <f>I19+J19+K19</f>
        <v>547</v>
      </c>
      <c r="AC19" s="2">
        <f>K19</f>
        <v>473</v>
      </c>
      <c r="AD19" s="2">
        <f>M19+N19+O19+P19</f>
        <v>467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f>SUM(Աջափնյակ:Սյունիք!E20)</f>
        <v>797</v>
      </c>
      <c r="F20" s="10">
        <f>SUM(Աջափնյակ:Սյունիք!F20)</f>
        <v>198</v>
      </c>
      <c r="G20" s="10">
        <f>SUM(Աջափնյակ:Սյունիք!G20)</f>
        <v>190</v>
      </c>
      <c r="H20" s="10">
        <f>SUM(Աջափնյակ:Սյունիք!H20)</f>
        <v>8</v>
      </c>
      <c r="I20" s="10">
        <f>SUM(Աջափնյակ:Սյունիք!I20)</f>
        <v>3</v>
      </c>
      <c r="J20" s="10">
        <f>SUM(Աջափնյակ:Սյունիք!J20)</f>
        <v>25</v>
      </c>
      <c r="K20" s="10">
        <f>SUM(Աջափնյակ:Սյունիք!K20)</f>
        <v>170</v>
      </c>
      <c r="L20" s="10">
        <f>SUM(Աջափնյակ:Սյունիք!L20)</f>
        <v>0</v>
      </c>
      <c r="M20" s="10">
        <f>SUM(Աջափնյակ:Սյունիք!M20)</f>
        <v>80</v>
      </c>
      <c r="N20" s="10">
        <f>SUM(Աջափնյակ:Սյունիք!N20)</f>
        <v>7</v>
      </c>
      <c r="O20" s="10">
        <f>SUM(Աջափնյակ:Սյունիք!O20)</f>
        <v>3</v>
      </c>
      <c r="P20" s="10">
        <f>SUM(Աջափնյակ:Սյունիք!P20)</f>
        <v>80</v>
      </c>
      <c r="Q20" s="10">
        <f>SUM(Աջափնյակ:Սյունիք!Q20)</f>
        <v>3</v>
      </c>
      <c r="R20" s="10">
        <f>SUM(Աջափնյակ:Սյունիք!R20)</f>
        <v>1</v>
      </c>
      <c r="S20" s="10">
        <f>SUM(Աջափնյակ:Սյունիք!S20)</f>
        <v>1</v>
      </c>
      <c r="T20" s="10">
        <f>SUM(Աջափնյակ:Սյունիք!T20)</f>
        <v>61</v>
      </c>
      <c r="U20" s="10">
        <f>SUM(Աջափնյակ:Սյունիք!U20)</f>
        <v>906</v>
      </c>
      <c r="V20" s="10">
        <f>SUM(Աջափնյակ:Սյունիք!V20)</f>
        <v>13</v>
      </c>
      <c r="W20" s="2">
        <f>E20+K20</f>
        <v>967</v>
      </c>
      <c r="X20" s="2">
        <f>L20+T20+U20</f>
        <v>967</v>
      </c>
      <c r="Y20" s="2">
        <f>F20</f>
        <v>198</v>
      </c>
      <c r="Z20" s="2">
        <f>G20+H20</f>
        <v>198</v>
      </c>
      <c r="AA20" s="2">
        <f>F20</f>
        <v>198</v>
      </c>
      <c r="AB20" s="2">
        <f>I20+J20+K20</f>
        <v>198</v>
      </c>
      <c r="AC20" s="2">
        <f>K20</f>
        <v>170</v>
      </c>
      <c r="AD20" s="2">
        <f>M20+N20+O20+P20</f>
        <v>170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10">
        <f>SUM(Աջափնյակ:Սյունիք!E21)</f>
        <v>2671</v>
      </c>
      <c r="F21" s="10">
        <f>SUM(Աջափնյակ:Սյունիք!F21)</f>
        <v>537</v>
      </c>
      <c r="G21" s="10">
        <f>SUM(Աջափնյակ:Սյունիք!G21)</f>
        <v>332</v>
      </c>
      <c r="H21" s="10">
        <f>SUM(Աջափնյակ:Սյունիք!H21)</f>
        <v>205</v>
      </c>
      <c r="I21" s="10">
        <f>SUM(Աջափնյակ:Սյունիք!I21)</f>
        <v>4</v>
      </c>
      <c r="J21" s="10">
        <f>SUM(Աջափնյակ:Սյունիք!J21)</f>
        <v>154</v>
      </c>
      <c r="K21" s="10">
        <f>SUM(Աջափնյակ:Սյունիք!K21)</f>
        <v>379</v>
      </c>
      <c r="L21" s="10">
        <f>SUM(Աջափնյակ:Սյունիք!L21)</f>
        <v>0</v>
      </c>
      <c r="M21" s="10">
        <f>SUM(Աջափնյակ:Սյունիք!M21)</f>
        <v>188</v>
      </c>
      <c r="N21" s="10">
        <f>SUM(Աջափնյակ:Սյունիք!N21)</f>
        <v>13</v>
      </c>
      <c r="O21" s="10">
        <f>SUM(Աջափնյակ:Սյունիք!O21)</f>
        <v>10</v>
      </c>
      <c r="P21" s="10">
        <f>SUM(Աջափնյակ:Սյունիք!P21)</f>
        <v>167</v>
      </c>
      <c r="Q21" s="10">
        <f>SUM(Աջափնյակ:Սյունիք!Q21)</f>
        <v>8</v>
      </c>
      <c r="R21" s="10">
        <f>SUM(Աջափնյակ:Սյունիք!R21)</f>
        <v>1</v>
      </c>
      <c r="S21" s="10">
        <f>SUM(Աջափնյակ:Սյունիք!S21)</f>
        <v>3</v>
      </c>
      <c r="T21" s="10">
        <f>SUM(Աջափնյակ:Սյունիք!T21)</f>
        <v>208</v>
      </c>
      <c r="U21" s="10">
        <f>SUM(Աջափնյակ:Սյունիք!U21)</f>
        <v>2842</v>
      </c>
      <c r="V21" s="10">
        <f>SUM(Աջափնյակ:Սյունիք!V21)</f>
        <v>52</v>
      </c>
      <c r="W21" s="2">
        <f>E21+K21</f>
        <v>3050</v>
      </c>
      <c r="X21" s="2">
        <f>L21+T21+U21</f>
        <v>3050</v>
      </c>
      <c r="Y21" s="2">
        <f>F21</f>
        <v>537</v>
      </c>
      <c r="Z21" s="2">
        <f>G21+H21</f>
        <v>537</v>
      </c>
      <c r="AA21" s="2">
        <f>F21</f>
        <v>537</v>
      </c>
      <c r="AB21" s="2">
        <f>I21+J21+K21</f>
        <v>537</v>
      </c>
      <c r="AC21" s="2">
        <f>K21</f>
        <v>379</v>
      </c>
      <c r="AD21" s="2">
        <f>M21+N21+O21+P21</f>
        <v>378</v>
      </c>
    </row>
    <row r="22" spans="1:30" ht="26.25" customHeight="1" x14ac:dyDescent="0.2">
      <c r="A22" s="23">
        <v>4</v>
      </c>
      <c r="B22" s="63" t="s">
        <v>37</v>
      </c>
      <c r="C22" s="63"/>
      <c r="D22" s="63"/>
      <c r="E22" s="10">
        <f>SUM(Աջափնյակ:Սյունիք!E22)</f>
        <v>6771</v>
      </c>
      <c r="F22" s="10">
        <f>SUM(Աջափնյակ:Սյունիք!F22)</f>
        <v>1279</v>
      </c>
      <c r="G22" s="10">
        <f>SUM(Աջափնյակ:Սյունիք!G22)</f>
        <v>1055</v>
      </c>
      <c r="H22" s="10">
        <f>SUM(Աջափնյակ:Սյունիք!H22)</f>
        <v>224</v>
      </c>
      <c r="I22" s="10">
        <f>SUM(Աջափնյակ:Սյունիք!I22)</f>
        <v>10</v>
      </c>
      <c r="J22" s="10">
        <f>SUM(Աջափնյակ:Սյունիք!J22)</f>
        <v>250</v>
      </c>
      <c r="K22" s="10">
        <f>SUM(Աջափնյակ:Սյունիք!K22)</f>
        <v>1022</v>
      </c>
      <c r="L22" s="10">
        <f>SUM(Աջափնյակ:Սյունիք!L22)</f>
        <v>0</v>
      </c>
      <c r="M22" s="10">
        <f>SUM(Աջափնյակ:Սյունիք!M22)</f>
        <v>464</v>
      </c>
      <c r="N22" s="10">
        <f>SUM(Աջափնյակ:Սյունիք!N22)</f>
        <v>51</v>
      </c>
      <c r="O22" s="10">
        <f>SUM(Աջափնյակ:Սյունիք!O22)</f>
        <v>18</v>
      </c>
      <c r="P22" s="10">
        <f>SUM(Աջափնյակ:Սյունիք!P22)</f>
        <v>482</v>
      </c>
      <c r="Q22" s="10">
        <f>SUM(Աջափնյակ:Սյունիք!Q22)</f>
        <v>21</v>
      </c>
      <c r="R22" s="10">
        <f>SUM(Աջափնյակ:Սյունիք!R22)</f>
        <v>5</v>
      </c>
      <c r="S22" s="10">
        <f>SUM(Աջափնյակ:Սյունիք!S22)</f>
        <v>11</v>
      </c>
      <c r="T22" s="10">
        <f>SUM(Աջափնյակ:Սյունիք!T22)</f>
        <v>585</v>
      </c>
      <c r="U22" s="10">
        <f>SUM(Աջափնյակ:Սյունիք!U22)</f>
        <v>7205</v>
      </c>
      <c r="V22" s="10">
        <f>SUM(Աջափնյակ:Սյունիք!V22)</f>
        <v>155</v>
      </c>
      <c r="W22" s="2">
        <f>E22+K22</f>
        <v>7793</v>
      </c>
      <c r="X22" s="2">
        <f>L22+T22+U22</f>
        <v>7790</v>
      </c>
      <c r="Y22" s="2">
        <f>F22</f>
        <v>1279</v>
      </c>
      <c r="Z22" s="2">
        <f>G22+H22</f>
        <v>1279</v>
      </c>
      <c r="AA22" s="2">
        <f>F22</f>
        <v>1279</v>
      </c>
      <c r="AB22" s="2">
        <f>I22+J22+K22</f>
        <v>1282</v>
      </c>
      <c r="AC22" s="2">
        <f>K22</f>
        <v>1022</v>
      </c>
      <c r="AD22" s="2">
        <f>M22+N22+O22+P22</f>
        <v>1015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4" spans="1:30" x14ac:dyDescent="0.2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</row>
    <row r="26" spans="1:30" x14ac:dyDescent="0.2">
      <c r="D26" s="62" t="s">
        <v>63</v>
      </c>
      <c r="E26" s="62"/>
      <c r="F26" s="62"/>
      <c r="G26" s="62"/>
      <c r="H26" s="62"/>
    </row>
  </sheetData>
  <mergeCells count="40">
    <mergeCell ref="F6:F17"/>
    <mergeCell ref="G6:G17"/>
    <mergeCell ref="H6:H17"/>
    <mergeCell ref="I6:K7"/>
    <mergeCell ref="D26:H26"/>
    <mergeCell ref="A4:A17"/>
    <mergeCell ref="B4:D17"/>
    <mergeCell ref="E4:E17"/>
    <mergeCell ref="F4:K5"/>
    <mergeCell ref="B20:D20"/>
    <mergeCell ref="B21:D21"/>
    <mergeCell ref="B22:D22"/>
    <mergeCell ref="B23:W23"/>
    <mergeCell ref="B24:W24"/>
    <mergeCell ref="M4:P5"/>
    <mergeCell ref="W18:X18"/>
    <mergeCell ref="Y18:Z18"/>
    <mergeCell ref="Q4:S5"/>
    <mergeCell ref="T4:T17"/>
    <mergeCell ref="U4:U17"/>
    <mergeCell ref="V4:V17"/>
    <mergeCell ref="Q6:Q17"/>
    <mergeCell ref="R6:R17"/>
    <mergeCell ref="S6:S17"/>
    <mergeCell ref="I8:I17"/>
    <mergeCell ref="J8:J17"/>
    <mergeCell ref="K8:K17"/>
    <mergeCell ref="M6:M17"/>
    <mergeCell ref="N6:N17"/>
    <mergeCell ref="L4:L17"/>
    <mergeCell ref="AA18:AB18"/>
    <mergeCell ref="AC18:AD18"/>
    <mergeCell ref="B19:D19"/>
    <mergeCell ref="C1:V1"/>
    <mergeCell ref="A1:B1"/>
    <mergeCell ref="C3:V3"/>
    <mergeCell ref="C2:V2"/>
    <mergeCell ref="B18:D18"/>
    <mergeCell ref="O6:O17"/>
    <mergeCell ref="P6:P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0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2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s="11" customFormat="1" ht="19.5" customHeight="1" x14ac:dyDescent="0.2">
      <c r="A2" s="44" t="s">
        <v>45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s="11" customFormat="1" ht="18.75" customHeight="1" x14ac:dyDescent="0.2">
      <c r="A3" s="67"/>
      <c r="B3" s="67"/>
      <c r="C3" s="67"/>
      <c r="D3" s="67"/>
      <c r="E3" s="67"/>
      <c r="F3" s="67"/>
      <c r="G3" s="67"/>
      <c r="H3" s="68" t="s">
        <v>41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2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2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2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2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2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2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2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2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2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2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2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2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183</v>
      </c>
      <c r="F19" s="10">
        <v>59</v>
      </c>
      <c r="G19" s="10">
        <v>59</v>
      </c>
      <c r="H19" s="10">
        <v>0</v>
      </c>
      <c r="I19" s="10">
        <v>0</v>
      </c>
      <c r="J19" s="10">
        <v>18</v>
      </c>
      <c r="K19" s="10">
        <v>41</v>
      </c>
      <c r="L19" s="10">
        <v>0</v>
      </c>
      <c r="M19" s="10">
        <v>2</v>
      </c>
      <c r="N19" s="10">
        <v>1</v>
      </c>
      <c r="O19" s="10">
        <v>0</v>
      </c>
      <c r="P19" s="10">
        <v>38</v>
      </c>
      <c r="Q19" s="10">
        <v>0</v>
      </c>
      <c r="R19" s="10">
        <v>0</v>
      </c>
      <c r="S19" s="10">
        <v>0</v>
      </c>
      <c r="T19" s="10">
        <v>10</v>
      </c>
      <c r="U19" s="10">
        <v>214</v>
      </c>
      <c r="V19" s="10">
        <v>3</v>
      </c>
      <c r="W19" s="2">
        <f>E19+K19</f>
        <v>224</v>
      </c>
      <c r="X19" s="2">
        <f>L19+T19+U19</f>
        <v>224</v>
      </c>
      <c r="Y19" s="2">
        <f>F19</f>
        <v>59</v>
      </c>
      <c r="Z19" s="2">
        <f>G19+H19</f>
        <v>59</v>
      </c>
      <c r="AA19" s="2">
        <f>F19</f>
        <v>59</v>
      </c>
      <c r="AB19" s="2">
        <f>I19+J19+K19</f>
        <v>59</v>
      </c>
      <c r="AC19" s="2">
        <f>K19</f>
        <v>41</v>
      </c>
      <c r="AD19" s="2">
        <f>M19+N19+O19+P19</f>
        <v>41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77</v>
      </c>
      <c r="F20" s="7">
        <v>22</v>
      </c>
      <c r="G20" s="7">
        <v>22</v>
      </c>
      <c r="H20" s="7">
        <v>0</v>
      </c>
      <c r="I20" s="7">
        <v>0</v>
      </c>
      <c r="J20" s="7">
        <v>2</v>
      </c>
      <c r="K20" s="7">
        <v>20</v>
      </c>
      <c r="L20" s="7">
        <v>0</v>
      </c>
      <c r="M20" s="7">
        <v>1</v>
      </c>
      <c r="N20" s="7">
        <v>2</v>
      </c>
      <c r="O20" s="7">
        <v>0</v>
      </c>
      <c r="P20" s="7">
        <v>17</v>
      </c>
      <c r="Q20" s="7">
        <v>0</v>
      </c>
      <c r="R20" s="7">
        <v>0</v>
      </c>
      <c r="S20" s="7">
        <v>0</v>
      </c>
      <c r="T20" s="7">
        <v>4</v>
      </c>
      <c r="U20" s="10">
        <v>93</v>
      </c>
      <c r="V20" s="6">
        <v>1</v>
      </c>
      <c r="W20" s="2">
        <f>E20+K20</f>
        <v>97</v>
      </c>
      <c r="X20" s="2">
        <f>L20+T20+U20</f>
        <v>97</v>
      </c>
      <c r="Y20" s="2">
        <f>F20</f>
        <v>22</v>
      </c>
      <c r="Z20" s="2">
        <f>G20+H20</f>
        <v>22</v>
      </c>
      <c r="AA20" s="2">
        <f>F20</f>
        <v>22</v>
      </c>
      <c r="AB20" s="2">
        <f>I20+J20+K20</f>
        <v>22</v>
      </c>
      <c r="AC20" s="2">
        <f>K20</f>
        <v>20</v>
      </c>
      <c r="AD20" s="2">
        <f>M20+N20+O20+P20</f>
        <v>20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7">
        <v>164</v>
      </c>
      <c r="F21" s="7">
        <v>29</v>
      </c>
      <c r="G21" s="7">
        <v>20</v>
      </c>
      <c r="H21" s="7">
        <v>9</v>
      </c>
      <c r="I21" s="7">
        <v>0</v>
      </c>
      <c r="J21" s="7">
        <v>10</v>
      </c>
      <c r="K21" s="7">
        <v>19</v>
      </c>
      <c r="L21" s="7">
        <v>0</v>
      </c>
      <c r="M21" s="7">
        <v>2</v>
      </c>
      <c r="N21" s="7">
        <v>2</v>
      </c>
      <c r="O21" s="7">
        <v>0</v>
      </c>
      <c r="P21" s="7">
        <v>15</v>
      </c>
      <c r="Q21" s="7">
        <v>0</v>
      </c>
      <c r="R21" s="7">
        <v>0</v>
      </c>
      <c r="S21" s="7">
        <v>0</v>
      </c>
      <c r="T21" s="7">
        <v>22</v>
      </c>
      <c r="U21" s="7">
        <v>161</v>
      </c>
      <c r="V21" s="6">
        <v>2</v>
      </c>
      <c r="W21" s="2">
        <f>E21+K21</f>
        <v>183</v>
      </c>
      <c r="X21" s="2">
        <f>L21+T21+U21</f>
        <v>183</v>
      </c>
      <c r="Y21" s="2">
        <f>F21</f>
        <v>29</v>
      </c>
      <c r="Z21" s="2">
        <f>G21+H21</f>
        <v>29</v>
      </c>
      <c r="AA21" s="2">
        <f>F21</f>
        <v>29</v>
      </c>
      <c r="AB21" s="2">
        <f>I21+J21+K21</f>
        <v>29</v>
      </c>
      <c r="AC21" s="2">
        <f>K21</f>
        <v>19</v>
      </c>
      <c r="AD21" s="2">
        <f>M21+N21+O21+P21</f>
        <v>19</v>
      </c>
    </row>
    <row r="22" spans="1:30" x14ac:dyDescent="0.2">
      <c r="A22" s="23">
        <v>4</v>
      </c>
      <c r="B22" s="63" t="s">
        <v>37</v>
      </c>
      <c r="C22" s="63"/>
      <c r="D22" s="63"/>
      <c r="E22" s="3">
        <v>424</v>
      </c>
      <c r="F22" s="3">
        <v>110</v>
      </c>
      <c r="G22" s="3">
        <v>101</v>
      </c>
      <c r="H22" s="3">
        <v>9</v>
      </c>
      <c r="I22" s="3">
        <v>0</v>
      </c>
      <c r="J22" s="3">
        <v>30</v>
      </c>
      <c r="K22" s="3">
        <v>80</v>
      </c>
      <c r="L22" s="3">
        <v>0</v>
      </c>
      <c r="M22" s="3">
        <v>5</v>
      </c>
      <c r="N22" s="3">
        <v>5</v>
      </c>
      <c r="O22" s="3">
        <v>0</v>
      </c>
      <c r="P22" s="3">
        <v>70</v>
      </c>
      <c r="Q22" s="3">
        <v>0</v>
      </c>
      <c r="R22" s="3">
        <v>0</v>
      </c>
      <c r="S22" s="3">
        <v>0</v>
      </c>
      <c r="T22" s="3">
        <v>36</v>
      </c>
      <c r="U22" s="3">
        <v>468</v>
      </c>
      <c r="V22" s="3">
        <v>6</v>
      </c>
      <c r="W22" s="2">
        <f>E22+K22</f>
        <v>504</v>
      </c>
      <c r="X22" s="2">
        <f>L22+T22+U22</f>
        <v>504</v>
      </c>
      <c r="Y22" s="2">
        <f>F22</f>
        <v>110</v>
      </c>
      <c r="Z22" s="2">
        <f>G22+H22</f>
        <v>110</v>
      </c>
      <c r="AA22" s="2">
        <f>F22</f>
        <v>110</v>
      </c>
      <c r="AB22" s="2">
        <f>I22+J22+K22</f>
        <v>110</v>
      </c>
      <c r="AC22" s="2">
        <f>K22</f>
        <v>80</v>
      </c>
      <c r="AD22" s="2">
        <f>M22+N22+O22+P22</f>
        <v>80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4" spans="1:30" x14ac:dyDescent="0.2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</row>
  </sheetData>
  <mergeCells count="39">
    <mergeCell ref="H6:H17"/>
    <mergeCell ref="I6:K7"/>
    <mergeCell ref="M6:M17"/>
    <mergeCell ref="L4:L17"/>
    <mergeCell ref="J8:J17"/>
    <mergeCell ref="A1:V1"/>
    <mergeCell ref="A2:V2"/>
    <mergeCell ref="A4:A17"/>
    <mergeCell ref="B4:D17"/>
    <mergeCell ref="E4:E17"/>
    <mergeCell ref="F4:K5"/>
    <mergeCell ref="A3:G3"/>
    <mergeCell ref="H3:V3"/>
    <mergeCell ref="F6:F17"/>
    <mergeCell ref="G6:G17"/>
    <mergeCell ref="Q4:S5"/>
    <mergeCell ref="O6:O17"/>
    <mergeCell ref="N6:N17"/>
    <mergeCell ref="Y18:Z18"/>
    <mergeCell ref="U4:U17"/>
    <mergeCell ref="V4:V17"/>
    <mergeCell ref="M4:P5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0:D20"/>
    <mergeCell ref="B21:D21"/>
    <mergeCell ref="B22:D22"/>
    <mergeCell ref="B24:W24"/>
    <mergeCell ref="B18:D18"/>
    <mergeCell ref="W18:X18"/>
    <mergeCell ref="B23:W23"/>
  </mergeCells>
  <pageMargins left="0" right="0" top="0.74803149606299202" bottom="0.74803149606299202" header="0.31496062992126" footer="0.31496062992126"/>
  <pageSetup paperSize="9" scale="5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0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31" width="0" style="1" hidden="1" customWidth="1"/>
    <col min="32" max="16384" width="9.140625" style="1"/>
  </cols>
  <sheetData>
    <row r="1" spans="1:22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s="11" customFormat="1" ht="19.5" customHeight="1" x14ac:dyDescent="0.2">
      <c r="A2" s="44" t="s">
        <v>46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s="11" customFormat="1" ht="18.75" customHeight="1" x14ac:dyDescent="0.2">
      <c r="A3" s="67"/>
      <c r="B3" s="67"/>
      <c r="C3" s="67"/>
      <c r="D3" s="67"/>
      <c r="E3" s="67"/>
      <c r="F3" s="67"/>
      <c r="G3" s="67"/>
      <c r="H3" s="68" t="s">
        <v>42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2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2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2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2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2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2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2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2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2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2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2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2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843</v>
      </c>
      <c r="F19" s="10">
        <v>89</v>
      </c>
      <c r="G19" s="10">
        <v>87</v>
      </c>
      <c r="H19" s="10">
        <v>2</v>
      </c>
      <c r="I19" s="10"/>
      <c r="J19" s="10">
        <v>4</v>
      </c>
      <c r="K19" s="10">
        <v>88</v>
      </c>
      <c r="L19" s="10"/>
      <c r="M19" s="10">
        <v>34</v>
      </c>
      <c r="N19" s="10">
        <v>2</v>
      </c>
      <c r="O19" s="10">
        <v>1</v>
      </c>
      <c r="P19" s="10">
        <v>51</v>
      </c>
      <c r="Q19" s="10"/>
      <c r="R19" s="10"/>
      <c r="S19" s="10"/>
      <c r="T19" s="10">
        <v>69</v>
      </c>
      <c r="U19" s="10">
        <v>859</v>
      </c>
      <c r="V19" s="10">
        <v>33</v>
      </c>
      <c r="W19" s="2">
        <f>E19+K19</f>
        <v>931</v>
      </c>
      <c r="X19" s="2">
        <f>L19+T19+U19</f>
        <v>928</v>
      </c>
      <c r="Y19" s="2">
        <f>F19</f>
        <v>89</v>
      </c>
      <c r="Z19" s="2">
        <f>G19+H19</f>
        <v>89</v>
      </c>
      <c r="AA19" s="2">
        <f>F19</f>
        <v>89</v>
      </c>
      <c r="AB19" s="2">
        <f>I19+J19+K19</f>
        <v>92</v>
      </c>
      <c r="AC19" s="2">
        <f>K19</f>
        <v>88</v>
      </c>
      <c r="AD19" s="2">
        <f>M19+N19+O19+P19</f>
        <v>88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85</v>
      </c>
      <c r="F20" s="7">
        <v>11</v>
      </c>
      <c r="G20" s="7">
        <v>11</v>
      </c>
      <c r="H20" s="7"/>
      <c r="I20" s="7">
        <v>2</v>
      </c>
      <c r="J20" s="7"/>
      <c r="K20" s="7">
        <v>9</v>
      </c>
      <c r="L20" s="7"/>
      <c r="M20" s="7">
        <v>4</v>
      </c>
      <c r="N20" s="7"/>
      <c r="O20" s="7"/>
      <c r="P20" s="7">
        <v>5</v>
      </c>
      <c r="Q20" s="7"/>
      <c r="R20" s="7"/>
      <c r="S20" s="7"/>
      <c r="T20" s="7">
        <v>10</v>
      </c>
      <c r="U20" s="10">
        <v>84</v>
      </c>
      <c r="V20" s="6">
        <v>4</v>
      </c>
      <c r="W20" s="2">
        <f>E20+K20</f>
        <v>94</v>
      </c>
      <c r="X20" s="2">
        <f>L20+T20+U20</f>
        <v>94</v>
      </c>
      <c r="Y20" s="2">
        <f>F20</f>
        <v>11</v>
      </c>
      <c r="Z20" s="2">
        <f>G20+H20</f>
        <v>11</v>
      </c>
      <c r="AA20" s="2">
        <f>F20</f>
        <v>11</v>
      </c>
      <c r="AB20" s="2">
        <f>I20+J20+K20</f>
        <v>11</v>
      </c>
      <c r="AC20" s="2">
        <f>K20</f>
        <v>9</v>
      </c>
      <c r="AD20" s="2">
        <f>M20+N20+O20+P20</f>
        <v>9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7">
        <v>458</v>
      </c>
      <c r="F21" s="7">
        <v>53</v>
      </c>
      <c r="G21" s="7">
        <v>42</v>
      </c>
      <c r="H21" s="7">
        <v>11</v>
      </c>
      <c r="I21" s="7"/>
      <c r="J21" s="7">
        <v>3</v>
      </c>
      <c r="K21" s="7">
        <v>50</v>
      </c>
      <c r="L21" s="7"/>
      <c r="M21" s="7">
        <v>17</v>
      </c>
      <c r="N21" s="7"/>
      <c r="O21" s="7">
        <v>3</v>
      </c>
      <c r="P21" s="7">
        <v>30</v>
      </c>
      <c r="Q21" s="7"/>
      <c r="R21" s="7"/>
      <c r="S21" s="7"/>
      <c r="T21" s="7">
        <v>31</v>
      </c>
      <c r="U21" s="7">
        <v>477</v>
      </c>
      <c r="V21" s="6">
        <v>19</v>
      </c>
      <c r="W21" s="2">
        <f>E21+K21</f>
        <v>508</v>
      </c>
      <c r="X21" s="2">
        <f>L21+T21+U21</f>
        <v>508</v>
      </c>
      <c r="Y21" s="2">
        <f>F21</f>
        <v>53</v>
      </c>
      <c r="Z21" s="2">
        <f>G21+H21</f>
        <v>53</v>
      </c>
      <c r="AA21" s="2">
        <f>F21</f>
        <v>53</v>
      </c>
      <c r="AB21" s="2">
        <f>I21+J21+K21</f>
        <v>53</v>
      </c>
      <c r="AC21" s="2">
        <f>K21</f>
        <v>50</v>
      </c>
      <c r="AD21" s="2">
        <f>M21+N21+O21+P21</f>
        <v>50</v>
      </c>
    </row>
    <row r="22" spans="1:30" x14ac:dyDescent="0.2">
      <c r="A22" s="23">
        <v>4</v>
      </c>
      <c r="B22" s="63" t="s">
        <v>37</v>
      </c>
      <c r="C22" s="63"/>
      <c r="D22" s="63"/>
      <c r="E22" s="3">
        <f>E19+E20+E21</f>
        <v>1386</v>
      </c>
      <c r="F22" s="3">
        <f t="shared" ref="F22:V22" si="0">F19+F20+F21</f>
        <v>153</v>
      </c>
      <c r="G22" s="3">
        <f t="shared" si="0"/>
        <v>140</v>
      </c>
      <c r="H22" s="3">
        <f t="shared" si="0"/>
        <v>13</v>
      </c>
      <c r="I22" s="3">
        <f t="shared" si="0"/>
        <v>2</v>
      </c>
      <c r="J22" s="3">
        <f t="shared" si="0"/>
        <v>7</v>
      </c>
      <c r="K22" s="3">
        <f t="shared" si="0"/>
        <v>147</v>
      </c>
      <c r="L22" s="3">
        <f t="shared" si="0"/>
        <v>0</v>
      </c>
      <c r="M22" s="3">
        <f t="shared" si="0"/>
        <v>55</v>
      </c>
      <c r="N22" s="3">
        <f t="shared" si="0"/>
        <v>2</v>
      </c>
      <c r="O22" s="3">
        <f t="shared" si="0"/>
        <v>4</v>
      </c>
      <c r="P22" s="3">
        <f t="shared" si="0"/>
        <v>86</v>
      </c>
      <c r="Q22" s="3">
        <f t="shared" si="0"/>
        <v>0</v>
      </c>
      <c r="R22" s="3">
        <f t="shared" si="0"/>
        <v>0</v>
      </c>
      <c r="S22" s="3">
        <f t="shared" si="0"/>
        <v>0</v>
      </c>
      <c r="T22" s="3">
        <f t="shared" si="0"/>
        <v>110</v>
      </c>
      <c r="U22" s="3">
        <f t="shared" si="0"/>
        <v>1420</v>
      </c>
      <c r="V22" s="3">
        <f t="shared" si="0"/>
        <v>56</v>
      </c>
      <c r="W22" s="2">
        <f>E22+K22</f>
        <v>1533</v>
      </c>
      <c r="X22" s="2">
        <f>L22+T22+U22</f>
        <v>1530</v>
      </c>
      <c r="Y22" s="2">
        <f>F22</f>
        <v>153</v>
      </c>
      <c r="Z22" s="2">
        <f>G22+H22</f>
        <v>153</v>
      </c>
      <c r="AA22" s="2">
        <f>F22</f>
        <v>153</v>
      </c>
      <c r="AB22" s="2">
        <f>I22+J22+K22</f>
        <v>156</v>
      </c>
      <c r="AC22" s="2">
        <f>K22</f>
        <v>147</v>
      </c>
      <c r="AD22" s="2">
        <f>M22+N22+O22+P22</f>
        <v>147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4" spans="1:30" x14ac:dyDescent="0.2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</row>
  </sheetData>
  <mergeCells count="39">
    <mergeCell ref="A3:G3"/>
    <mergeCell ref="H3:V3"/>
    <mergeCell ref="N6:N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AD30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0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2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s="11" customFormat="1" ht="19.5" customHeight="1" x14ac:dyDescent="0.2">
      <c r="A2" s="44" t="s">
        <v>47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s="11" customFormat="1" ht="18.75" customHeight="1" x14ac:dyDescent="0.2">
      <c r="A3" s="67"/>
      <c r="B3" s="67"/>
      <c r="C3" s="67"/>
      <c r="D3" s="67"/>
      <c r="E3" s="67"/>
      <c r="F3" s="67"/>
      <c r="G3" s="67"/>
      <c r="H3" s="68" t="s">
        <v>48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11" customFormat="1" ht="41.25" customHeight="1" x14ac:dyDescent="0.2">
      <c r="A4" s="50" t="s">
        <v>30</v>
      </c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2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2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2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2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2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2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2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2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2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2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2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2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461</v>
      </c>
      <c r="F19" s="10">
        <v>60</v>
      </c>
      <c r="G19" s="10">
        <v>59</v>
      </c>
      <c r="H19" s="10">
        <v>1</v>
      </c>
      <c r="I19" s="10"/>
      <c r="J19" s="10">
        <v>7</v>
      </c>
      <c r="K19" s="10">
        <v>53</v>
      </c>
      <c r="L19" s="10"/>
      <c r="M19" s="10">
        <v>24</v>
      </c>
      <c r="N19" s="10">
        <v>10</v>
      </c>
      <c r="O19" s="10"/>
      <c r="P19" s="10">
        <v>19</v>
      </c>
      <c r="Q19" s="10"/>
      <c r="R19" s="10"/>
      <c r="S19" s="10"/>
      <c r="T19" s="10">
        <f>[1]Ա.Դանիելյան!T19+'[1]Ռ. Բունիաթյան'!T19+[1]Ս.Հովսեփյան!T19+[1]Ս.Թադևոսյան!T19</f>
        <v>55</v>
      </c>
      <c r="U19" s="10">
        <f>[1]Ա.Դանիելյան!U19+'[1]Ռ. Բունիաթյան'!U19+[1]Ս.Հովսեփյան!U19+[1]Ս.Թադևոսյան!U19</f>
        <v>459</v>
      </c>
      <c r="V19" s="10">
        <v>18</v>
      </c>
      <c r="W19" s="2">
        <f>E19+K19</f>
        <v>514</v>
      </c>
      <c r="X19" s="2">
        <f>L19+T19+U19</f>
        <v>514</v>
      </c>
      <c r="Y19" s="2">
        <f>F19</f>
        <v>60</v>
      </c>
      <c r="Z19" s="2">
        <f>G19+H19</f>
        <v>60</v>
      </c>
      <c r="AA19" s="2">
        <f>F19</f>
        <v>60</v>
      </c>
      <c r="AB19" s="2">
        <f>I19+J19+K19</f>
        <v>60</v>
      </c>
      <c r="AC19" s="2">
        <f>K19</f>
        <v>53</v>
      </c>
      <c r="AD19" s="2">
        <f>M19+N19+O19+P19</f>
        <v>53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77</v>
      </c>
      <c r="F20" s="10">
        <v>17</v>
      </c>
      <c r="G20" s="10">
        <v>15</v>
      </c>
      <c r="H20" s="10">
        <v>2</v>
      </c>
      <c r="I20" s="10"/>
      <c r="J20" s="10"/>
      <c r="K20" s="10">
        <v>17</v>
      </c>
      <c r="L20" s="10"/>
      <c r="M20" s="10">
        <v>8</v>
      </c>
      <c r="N20" s="10">
        <v>2</v>
      </c>
      <c r="O20" s="10"/>
      <c r="P20" s="10">
        <v>7</v>
      </c>
      <c r="Q20" s="10"/>
      <c r="R20" s="10"/>
      <c r="S20" s="10"/>
      <c r="T20" s="10">
        <v>10</v>
      </c>
      <c r="U20" s="10">
        <v>84</v>
      </c>
      <c r="V20" s="10">
        <v>0</v>
      </c>
      <c r="W20" s="2">
        <f>E20+K20</f>
        <v>94</v>
      </c>
      <c r="X20" s="2">
        <f>L20+T20+U20</f>
        <v>94</v>
      </c>
      <c r="Y20" s="2">
        <f>F20</f>
        <v>17</v>
      </c>
      <c r="Z20" s="2">
        <f>G20+H20</f>
        <v>17</v>
      </c>
      <c r="AA20" s="2">
        <f>F20</f>
        <v>17</v>
      </c>
      <c r="AB20" s="2">
        <f>I20+J20+K20</f>
        <v>17</v>
      </c>
      <c r="AC20" s="2">
        <f>K20</f>
        <v>17</v>
      </c>
      <c r="AD20" s="2">
        <f>M20+N20+O20+P20</f>
        <v>17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10">
        <v>215</v>
      </c>
      <c r="F21" s="10">
        <v>53</v>
      </c>
      <c r="G21" s="10">
        <v>44</v>
      </c>
      <c r="H21" s="10">
        <v>9</v>
      </c>
      <c r="I21" s="10">
        <v>1</v>
      </c>
      <c r="J21" s="10">
        <v>16</v>
      </c>
      <c r="K21" s="10">
        <v>36</v>
      </c>
      <c r="L21" s="10"/>
      <c r="M21" s="10">
        <v>11</v>
      </c>
      <c r="N21" s="10">
        <v>2</v>
      </c>
      <c r="O21" s="10"/>
      <c r="P21" s="10">
        <v>23</v>
      </c>
      <c r="Q21" s="10"/>
      <c r="R21" s="10"/>
      <c r="S21" s="10"/>
      <c r="T21" s="10">
        <f>[1]Ա.Դանիելյան!T21+'[1]Ռ. Բունիաթյան'!T21+[1]Ս.Հովսեփյան!T21+[1]Ս.Թադևոսյան!T21</f>
        <v>37</v>
      </c>
      <c r="U21" s="10">
        <f>[1]Ա.Դանիելյան!U21+'[1]Ռ. Բունիաթյան'!U21+[1]Ս.Հովսեփյան!U21+[1]Ս.Թադևոսյան!U21</f>
        <v>214</v>
      </c>
      <c r="V21" s="10">
        <v>7</v>
      </c>
      <c r="W21" s="2">
        <f>E21+K21</f>
        <v>251</v>
      </c>
      <c r="X21" s="2">
        <f>L21+T21+U21</f>
        <v>251</v>
      </c>
      <c r="Y21" s="2">
        <f>F21</f>
        <v>53</v>
      </c>
      <c r="Z21" s="2">
        <f>G21+H21</f>
        <v>53</v>
      </c>
      <c r="AA21" s="2">
        <f>F21</f>
        <v>53</v>
      </c>
      <c r="AB21" s="2">
        <f>I21+J21+K21</f>
        <v>53</v>
      </c>
      <c r="AC21" s="2">
        <f>K21</f>
        <v>36</v>
      </c>
      <c r="AD21" s="2">
        <f>M21+N21+O21+P21</f>
        <v>36</v>
      </c>
    </row>
    <row r="22" spans="1:30" ht="18" x14ac:dyDescent="0.2">
      <c r="A22" s="23">
        <v>4</v>
      </c>
      <c r="B22" s="63" t="s">
        <v>33</v>
      </c>
      <c r="C22" s="63"/>
      <c r="D22" s="63"/>
      <c r="E22" s="10">
        <f>E19+E20+E21</f>
        <v>753</v>
      </c>
      <c r="F22" s="10">
        <f t="shared" ref="F22:V22" si="0">F19+F20+F21</f>
        <v>130</v>
      </c>
      <c r="G22" s="10">
        <f t="shared" si="0"/>
        <v>118</v>
      </c>
      <c r="H22" s="10">
        <f t="shared" si="0"/>
        <v>12</v>
      </c>
      <c r="I22" s="10">
        <f t="shared" si="0"/>
        <v>1</v>
      </c>
      <c r="J22" s="10">
        <f t="shared" si="0"/>
        <v>23</v>
      </c>
      <c r="K22" s="10">
        <f t="shared" si="0"/>
        <v>106</v>
      </c>
      <c r="L22" s="10">
        <f t="shared" si="0"/>
        <v>0</v>
      </c>
      <c r="M22" s="10">
        <f t="shared" si="0"/>
        <v>43</v>
      </c>
      <c r="N22" s="10">
        <f t="shared" si="0"/>
        <v>14</v>
      </c>
      <c r="O22" s="10">
        <f t="shared" si="0"/>
        <v>0</v>
      </c>
      <c r="P22" s="10">
        <f t="shared" si="0"/>
        <v>49</v>
      </c>
      <c r="Q22" s="10">
        <f t="shared" si="0"/>
        <v>0</v>
      </c>
      <c r="R22" s="10">
        <f t="shared" si="0"/>
        <v>0</v>
      </c>
      <c r="S22" s="10">
        <f t="shared" si="0"/>
        <v>0</v>
      </c>
      <c r="T22" s="10">
        <f t="shared" si="0"/>
        <v>102</v>
      </c>
      <c r="U22" s="10">
        <f t="shared" si="0"/>
        <v>757</v>
      </c>
      <c r="V22" s="10">
        <f t="shared" si="0"/>
        <v>25</v>
      </c>
      <c r="W22" s="2">
        <f>E22+K22</f>
        <v>859</v>
      </c>
      <c r="X22" s="2">
        <f>L22+T22+U22</f>
        <v>859</v>
      </c>
      <c r="Y22" s="2">
        <f>F22</f>
        <v>130</v>
      </c>
      <c r="Z22" s="2">
        <f>G22+H22</f>
        <v>130</v>
      </c>
      <c r="AA22" s="2">
        <f>F22</f>
        <v>130</v>
      </c>
      <c r="AB22" s="2">
        <f>I22+J22+K22</f>
        <v>130</v>
      </c>
      <c r="AC22" s="2">
        <f>K22</f>
        <v>106</v>
      </c>
      <c r="AD22" s="2">
        <f>M22+N22+O22+P22</f>
        <v>106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4" spans="1:30" x14ac:dyDescent="0.2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</row>
    <row r="26" spans="1:30" x14ac:dyDescent="0.2">
      <c r="T26" s="1" t="s">
        <v>32</v>
      </c>
    </row>
    <row r="28" spans="1:30" x14ac:dyDescent="0.2">
      <c r="U28" s="1" t="s">
        <v>32</v>
      </c>
    </row>
    <row r="30" spans="1:30" x14ac:dyDescent="0.2">
      <c r="W30" s="1" t="s">
        <v>32</v>
      </c>
    </row>
  </sheetData>
  <mergeCells count="39">
    <mergeCell ref="R6:R17"/>
    <mergeCell ref="S6:S17"/>
    <mergeCell ref="A1:V1"/>
    <mergeCell ref="A2:V2"/>
    <mergeCell ref="A4:A17"/>
    <mergeCell ref="B4:D17"/>
    <mergeCell ref="E4:E17"/>
    <mergeCell ref="F4:K5"/>
    <mergeCell ref="A3:G3"/>
    <mergeCell ref="H3:V3"/>
    <mergeCell ref="K8:K17"/>
    <mergeCell ref="J8:J17"/>
    <mergeCell ref="V4:V17"/>
    <mergeCell ref="T4:T17"/>
    <mergeCell ref="U4:U17"/>
    <mergeCell ref="Q4:S5"/>
    <mergeCell ref="O6:O17"/>
    <mergeCell ref="I8:I17"/>
    <mergeCell ref="M4:P5"/>
    <mergeCell ref="M6:M17"/>
    <mergeCell ref="N6:N17"/>
    <mergeCell ref="Q6:Q17"/>
    <mergeCell ref="Y18:Z18"/>
    <mergeCell ref="AA18:AB18"/>
    <mergeCell ref="AC18:AD18"/>
    <mergeCell ref="B19:D19"/>
    <mergeCell ref="F6:F17"/>
    <mergeCell ref="G6:G17"/>
    <mergeCell ref="H6:H17"/>
    <mergeCell ref="I6:K7"/>
    <mergeCell ref="L4:L17"/>
    <mergeCell ref="P6:P17"/>
    <mergeCell ref="B24:W24"/>
    <mergeCell ref="B20:D20"/>
    <mergeCell ref="B21:D21"/>
    <mergeCell ref="B18:D18"/>
    <mergeCell ref="W18:X18"/>
    <mergeCell ref="B22:D22"/>
    <mergeCell ref="B23:W23"/>
  </mergeCells>
  <pageMargins left="0.25" right="0.25" top="0.75" bottom="0.75" header="0.3" footer="0.3"/>
  <pageSetup paperSize="9"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/>
  </sheetPr>
  <dimension ref="A1:AD31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0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2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s="11" customFormat="1" ht="19.5" customHeight="1" x14ac:dyDescent="0.2">
      <c r="A2" s="44" t="s">
        <v>49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s="11" customFormat="1" ht="18.75" customHeight="1" x14ac:dyDescent="0.2">
      <c r="A3" s="67"/>
      <c r="B3" s="67"/>
      <c r="C3" s="67"/>
      <c r="D3" s="67"/>
      <c r="E3" s="67"/>
      <c r="F3" s="67"/>
      <c r="G3" s="67"/>
      <c r="H3" s="68" t="s">
        <v>42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2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2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2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2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2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2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2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2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2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2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2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2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204</v>
      </c>
      <c r="F19" s="10">
        <v>21</v>
      </c>
      <c r="G19" s="10">
        <v>21</v>
      </c>
      <c r="H19" s="10"/>
      <c r="I19" s="10"/>
      <c r="J19" s="10"/>
      <c r="K19" s="10">
        <v>21</v>
      </c>
      <c r="L19" s="10"/>
      <c r="M19" s="10">
        <f>SUM([2]Ա.Դավթյան:Ա.Պետրոսյան!M19)</f>
        <v>9</v>
      </c>
      <c r="N19" s="10">
        <f>SUM([2]Ա.Դավթյան:Ա.Պետրոսյան!N19)</f>
        <v>0</v>
      </c>
      <c r="O19" s="10"/>
      <c r="P19" s="10">
        <f>SUM([2]Ա.Դավթյան:Ա.Պետրոսյան!P19)</f>
        <v>12</v>
      </c>
      <c r="Q19" s="10"/>
      <c r="R19" s="10"/>
      <c r="S19" s="10"/>
      <c r="T19" s="10">
        <v>15</v>
      </c>
      <c r="U19" s="10">
        <v>210</v>
      </c>
      <c r="V19" s="10">
        <v>9</v>
      </c>
      <c r="W19" s="2">
        <f>E19+K19</f>
        <v>225</v>
      </c>
      <c r="X19" s="2">
        <f>L19+T19+U19</f>
        <v>225</v>
      </c>
      <c r="Y19" s="2">
        <f>F19</f>
        <v>21</v>
      </c>
      <c r="Z19" s="2">
        <f>G19+H19</f>
        <v>21</v>
      </c>
      <c r="AA19" s="2">
        <f>F19</f>
        <v>21</v>
      </c>
      <c r="AB19" s="2">
        <f>I19+J19+K19</f>
        <v>21</v>
      </c>
      <c r="AC19" s="2">
        <f>K19</f>
        <v>21</v>
      </c>
      <c r="AD19" s="2">
        <f>M19+N19+O19+P19</f>
        <v>21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30</v>
      </c>
      <c r="F20" s="7">
        <v>7</v>
      </c>
      <c r="G20" s="7">
        <v>7</v>
      </c>
      <c r="H20" s="7"/>
      <c r="I20" s="7"/>
      <c r="J20" s="7">
        <v>2</v>
      </c>
      <c r="K20" s="7">
        <v>5</v>
      </c>
      <c r="L20" s="7"/>
      <c r="M20" s="10">
        <f>SUM([2]Ա.Դավթյան:Ա.Պետրոսյան!M20)</f>
        <v>1</v>
      </c>
      <c r="N20" s="10">
        <f>SUM([2]Ա.Դավթյան:Ա.Պետրոսյան!N20)</f>
        <v>0</v>
      </c>
      <c r="O20" s="7"/>
      <c r="P20" s="10">
        <f>SUM([2]Ա.Դավթյան:Ա.Պետրոսյան!P20)</f>
        <v>4</v>
      </c>
      <c r="Q20" s="7"/>
      <c r="R20" s="7"/>
      <c r="S20" s="7"/>
      <c r="T20" s="7">
        <v>4</v>
      </c>
      <c r="U20" s="10">
        <v>31</v>
      </c>
      <c r="V20" s="6">
        <v>4</v>
      </c>
      <c r="W20" s="2">
        <f>E20+K20</f>
        <v>35</v>
      </c>
      <c r="X20" s="2">
        <f>L20+T20+U20</f>
        <v>35</v>
      </c>
      <c r="Y20" s="2">
        <f>F20</f>
        <v>7</v>
      </c>
      <c r="Z20" s="2">
        <f>G20+H20</f>
        <v>7</v>
      </c>
      <c r="AA20" s="2">
        <f>F20</f>
        <v>7</v>
      </c>
      <c r="AB20" s="2">
        <f>I20+J20+K20</f>
        <v>7</v>
      </c>
      <c r="AC20" s="2">
        <f>K20</f>
        <v>5</v>
      </c>
      <c r="AD20" s="2">
        <f>M20+N20+O20+P20</f>
        <v>5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7">
        <v>118</v>
      </c>
      <c r="F21" s="7">
        <v>43</v>
      </c>
      <c r="G21" s="7">
        <v>27</v>
      </c>
      <c r="H21" s="7">
        <v>16</v>
      </c>
      <c r="I21" s="7"/>
      <c r="J21" s="7">
        <v>21</v>
      </c>
      <c r="K21" s="7">
        <v>22</v>
      </c>
      <c r="L21" s="7"/>
      <c r="M21" s="10">
        <f>SUM([2]Ա.Դավթյան:Ա.Պետրոսյան!M21)</f>
        <v>3</v>
      </c>
      <c r="N21" s="10">
        <f>SUM([2]Ա.Դավթյան:Ա.Պետրոսյան!N21)</f>
        <v>1</v>
      </c>
      <c r="O21" s="7"/>
      <c r="P21" s="10">
        <f>SUM([2]Ա.Դավթյան:Ա.Պետրոսյան!P21)</f>
        <v>18</v>
      </c>
      <c r="Q21" s="7"/>
      <c r="R21" s="7"/>
      <c r="S21" s="7"/>
      <c r="T21" s="7">
        <v>9</v>
      </c>
      <c r="U21" s="7">
        <v>131</v>
      </c>
      <c r="V21" s="6">
        <v>6</v>
      </c>
      <c r="W21" s="2">
        <f>E21+K21</f>
        <v>140</v>
      </c>
      <c r="X21" s="2">
        <f>L21+T21+U21</f>
        <v>140</v>
      </c>
      <c r="Y21" s="2">
        <f>F21</f>
        <v>43</v>
      </c>
      <c r="Z21" s="2">
        <f>G21+H21</f>
        <v>43</v>
      </c>
      <c r="AA21" s="2">
        <f>F21</f>
        <v>43</v>
      </c>
      <c r="AB21" s="2">
        <f>I21+J21+K21</f>
        <v>43</v>
      </c>
      <c r="AC21" s="2">
        <f>K21</f>
        <v>22</v>
      </c>
      <c r="AD21" s="2">
        <f>M21+N21+O21+P21</f>
        <v>22</v>
      </c>
    </row>
    <row r="22" spans="1:30" ht="18" x14ac:dyDescent="0.2">
      <c r="A22" s="23">
        <v>4</v>
      </c>
      <c r="B22" s="63" t="s">
        <v>37</v>
      </c>
      <c r="C22" s="63"/>
      <c r="D22" s="63"/>
      <c r="E22" s="3">
        <v>352</v>
      </c>
      <c r="F22" s="3">
        <v>71</v>
      </c>
      <c r="G22" s="3">
        <v>55</v>
      </c>
      <c r="H22" s="3">
        <v>16</v>
      </c>
      <c r="I22" s="3"/>
      <c r="J22" s="3">
        <v>23</v>
      </c>
      <c r="K22" s="3">
        <v>48</v>
      </c>
      <c r="L22" s="3"/>
      <c r="M22" s="10">
        <f>M19+M20+M21</f>
        <v>13</v>
      </c>
      <c r="N22" s="10">
        <f>N19+N20+N21</f>
        <v>1</v>
      </c>
      <c r="O22" s="3"/>
      <c r="P22" s="10">
        <f>P19+P20+P21</f>
        <v>34</v>
      </c>
      <c r="Q22" s="3"/>
      <c r="R22" s="3"/>
      <c r="S22" s="3"/>
      <c r="T22" s="3">
        <v>28</v>
      </c>
      <c r="U22" s="3">
        <v>372</v>
      </c>
      <c r="V22" s="3">
        <v>19</v>
      </c>
      <c r="W22" s="2">
        <f>E22+K22</f>
        <v>400</v>
      </c>
      <c r="X22" s="2">
        <f>L22+T22+U22</f>
        <v>400</v>
      </c>
      <c r="Y22" s="2">
        <f>F22</f>
        <v>71</v>
      </c>
      <c r="Z22" s="2">
        <f>G22+H22</f>
        <v>71</v>
      </c>
      <c r="AA22" s="2">
        <f>F22</f>
        <v>71</v>
      </c>
      <c r="AB22" s="2">
        <f>I22+J22+K22</f>
        <v>71</v>
      </c>
      <c r="AC22" s="2">
        <f>K22</f>
        <v>48</v>
      </c>
      <c r="AD22" s="2">
        <f>M22+N22+O22+P22</f>
        <v>48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4" spans="1:30" x14ac:dyDescent="0.2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</row>
    <row r="31" spans="1:30" x14ac:dyDescent="0.2">
      <c r="R31" s="39"/>
    </row>
  </sheetData>
  <mergeCells count="39">
    <mergeCell ref="H6:H17"/>
    <mergeCell ref="I6:K7"/>
    <mergeCell ref="M6:M17"/>
    <mergeCell ref="L4:L17"/>
    <mergeCell ref="J8:J17"/>
    <mergeCell ref="A1:V1"/>
    <mergeCell ref="A2:V2"/>
    <mergeCell ref="A4:A17"/>
    <mergeCell ref="B4:D17"/>
    <mergeCell ref="E4:E17"/>
    <mergeCell ref="F4:K5"/>
    <mergeCell ref="A3:G3"/>
    <mergeCell ref="H3:V3"/>
    <mergeCell ref="F6:F17"/>
    <mergeCell ref="G6:G17"/>
    <mergeCell ref="Q4:S5"/>
    <mergeCell ref="O6:O17"/>
    <mergeCell ref="N6:N17"/>
    <mergeCell ref="Y18:Z18"/>
    <mergeCell ref="U4:U17"/>
    <mergeCell ref="V4:V17"/>
    <mergeCell ref="M4:P5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0:D20"/>
    <mergeCell ref="B21:D21"/>
    <mergeCell ref="B22:D22"/>
    <mergeCell ref="B24:W24"/>
    <mergeCell ref="B18:D18"/>
    <mergeCell ref="W18:X18"/>
    <mergeCell ref="B23:W23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0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2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s="11" customFormat="1" ht="19.5" customHeight="1" x14ac:dyDescent="0.2">
      <c r="A2" s="44" t="s">
        <v>50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s="11" customFormat="1" ht="18.75" customHeight="1" x14ac:dyDescent="0.2">
      <c r="A3" s="67"/>
      <c r="B3" s="67"/>
      <c r="C3" s="67"/>
      <c r="D3" s="67"/>
      <c r="E3" s="67"/>
      <c r="F3" s="67"/>
      <c r="G3" s="67"/>
      <c r="H3" s="68" t="s">
        <v>42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2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2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2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2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2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2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2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2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2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2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2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2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83</v>
      </c>
      <c r="F19" s="10">
        <v>12</v>
      </c>
      <c r="G19" s="10">
        <v>12</v>
      </c>
      <c r="H19" s="10"/>
      <c r="I19" s="10"/>
      <c r="J19" s="10"/>
      <c r="K19" s="10">
        <v>12</v>
      </c>
      <c r="L19" s="10"/>
      <c r="M19" s="10">
        <v>6</v>
      </c>
      <c r="N19" s="10"/>
      <c r="O19" s="10">
        <v>3</v>
      </c>
      <c r="P19" s="10">
        <v>3</v>
      </c>
      <c r="Q19" s="10"/>
      <c r="R19" s="10"/>
      <c r="S19" s="10"/>
      <c r="T19" s="10">
        <v>23</v>
      </c>
      <c r="U19" s="10">
        <v>72</v>
      </c>
      <c r="V19" s="10"/>
      <c r="W19" s="2">
        <f>E19+K19</f>
        <v>95</v>
      </c>
      <c r="X19" s="2">
        <f>L19+T19+U19</f>
        <v>95</v>
      </c>
      <c r="Y19" s="2">
        <f>F19</f>
        <v>12</v>
      </c>
      <c r="Z19" s="2">
        <f>G19+H19</f>
        <v>12</v>
      </c>
      <c r="AA19" s="2">
        <f>F19</f>
        <v>12</v>
      </c>
      <c r="AB19" s="2">
        <f>I19+J19+K19</f>
        <v>12</v>
      </c>
      <c r="AC19" s="2">
        <f>K19</f>
        <v>12</v>
      </c>
      <c r="AD19" s="2">
        <f>M19+N19+O19+P19</f>
        <v>12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32</v>
      </c>
      <c r="F20" s="7">
        <v>13</v>
      </c>
      <c r="G20" s="7">
        <v>13</v>
      </c>
      <c r="H20" s="7"/>
      <c r="I20" s="7"/>
      <c r="J20" s="7">
        <v>4</v>
      </c>
      <c r="K20" s="7">
        <v>9</v>
      </c>
      <c r="L20" s="7"/>
      <c r="M20" s="7">
        <v>2</v>
      </c>
      <c r="N20" s="7"/>
      <c r="O20" s="7">
        <v>3</v>
      </c>
      <c r="P20" s="7">
        <v>4</v>
      </c>
      <c r="Q20" s="7"/>
      <c r="R20" s="7"/>
      <c r="S20" s="7"/>
      <c r="T20" s="7">
        <v>6</v>
      </c>
      <c r="U20" s="10">
        <v>35</v>
      </c>
      <c r="V20" s="6"/>
      <c r="W20" s="2">
        <f>E20+K20</f>
        <v>41</v>
      </c>
      <c r="X20" s="2">
        <f>L20+T20+U20</f>
        <v>41</v>
      </c>
      <c r="Y20" s="2">
        <f>F20</f>
        <v>13</v>
      </c>
      <c r="Z20" s="2">
        <f>G20+H20</f>
        <v>13</v>
      </c>
      <c r="AA20" s="2">
        <f>F20</f>
        <v>13</v>
      </c>
      <c r="AB20" s="2">
        <f>I20+J20+K20</f>
        <v>13</v>
      </c>
      <c r="AC20" s="2">
        <f>K20</f>
        <v>9</v>
      </c>
      <c r="AD20" s="2">
        <f>M20+N20+O20+P20</f>
        <v>9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7">
        <v>108</v>
      </c>
      <c r="F21" s="7">
        <v>41</v>
      </c>
      <c r="G21" s="7">
        <v>28</v>
      </c>
      <c r="H21" s="7">
        <v>13</v>
      </c>
      <c r="I21" s="7"/>
      <c r="J21" s="7">
        <v>25</v>
      </c>
      <c r="K21" s="7">
        <v>16</v>
      </c>
      <c r="L21" s="7"/>
      <c r="M21" s="7">
        <v>6</v>
      </c>
      <c r="N21" s="7"/>
      <c r="O21" s="7">
        <v>7</v>
      </c>
      <c r="P21" s="7">
        <v>3</v>
      </c>
      <c r="Q21" s="7"/>
      <c r="R21" s="7"/>
      <c r="S21" s="7"/>
      <c r="T21" s="7">
        <v>25</v>
      </c>
      <c r="U21" s="7">
        <v>99</v>
      </c>
      <c r="V21" s="6">
        <v>1</v>
      </c>
      <c r="W21" s="2">
        <f>E21+K21</f>
        <v>124</v>
      </c>
      <c r="X21" s="2">
        <f>L21+T21+U21</f>
        <v>124</v>
      </c>
      <c r="Y21" s="2">
        <f>F21</f>
        <v>41</v>
      </c>
      <c r="Z21" s="2">
        <f>G21+H21</f>
        <v>41</v>
      </c>
      <c r="AA21" s="2">
        <f>F21</f>
        <v>41</v>
      </c>
      <c r="AB21" s="2">
        <f>I21+J21+K21</f>
        <v>41</v>
      </c>
      <c r="AC21" s="2">
        <f>K21</f>
        <v>16</v>
      </c>
      <c r="AD21" s="2">
        <f>M21+N21+O21+P21</f>
        <v>16</v>
      </c>
    </row>
    <row r="22" spans="1:30" x14ac:dyDescent="0.2">
      <c r="A22" s="23">
        <v>4</v>
      </c>
      <c r="B22" s="63" t="s">
        <v>37</v>
      </c>
      <c r="C22" s="63"/>
      <c r="D22" s="63"/>
      <c r="E22" s="3">
        <v>223</v>
      </c>
      <c r="F22" s="3">
        <v>66</v>
      </c>
      <c r="G22" s="3">
        <v>53</v>
      </c>
      <c r="H22" s="3">
        <v>13</v>
      </c>
      <c r="I22" s="3"/>
      <c r="J22" s="3">
        <v>29</v>
      </c>
      <c r="K22" s="3">
        <v>37</v>
      </c>
      <c r="L22" s="3"/>
      <c r="M22" s="3">
        <v>14</v>
      </c>
      <c r="N22" s="3"/>
      <c r="O22" s="3">
        <v>13</v>
      </c>
      <c r="P22" s="3">
        <v>10</v>
      </c>
      <c r="Q22" s="3"/>
      <c r="R22" s="3"/>
      <c r="S22" s="3"/>
      <c r="T22" s="3">
        <v>54</v>
      </c>
      <c r="U22" s="3">
        <v>206</v>
      </c>
      <c r="V22" s="3">
        <v>1</v>
      </c>
      <c r="W22" s="2">
        <f>E22+K22</f>
        <v>260</v>
      </c>
      <c r="X22" s="2">
        <f>L22+T22+U22</f>
        <v>260</v>
      </c>
      <c r="Y22" s="2">
        <f>F22</f>
        <v>66</v>
      </c>
      <c r="Z22" s="2">
        <f>G22+H22</f>
        <v>66</v>
      </c>
      <c r="AA22" s="2">
        <f>F22</f>
        <v>66</v>
      </c>
      <c r="AB22" s="2">
        <f>I22+J22+K22</f>
        <v>66</v>
      </c>
      <c r="AC22" s="2">
        <f>K22</f>
        <v>37</v>
      </c>
      <c r="AD22" s="2">
        <f>M22+N22+O22+P22</f>
        <v>37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4" spans="1:30" x14ac:dyDescent="0.2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</row>
  </sheetData>
  <mergeCells count="39">
    <mergeCell ref="A3:G3"/>
    <mergeCell ref="H3:V3"/>
    <mergeCell ref="N6:N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AD31"/>
  <sheetViews>
    <sheetView topLeftCell="A7" zoomScale="90" zoomScaleNormal="90" workbookViewId="0">
      <selection activeCell="K33" sqref="K33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9.140625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2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s="11" customFormat="1" ht="19.5" customHeight="1" x14ac:dyDescent="0.2">
      <c r="A2" s="44" t="s">
        <v>51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s="11" customFormat="1" ht="18.75" customHeight="1" x14ac:dyDescent="0.2">
      <c r="A3" s="67"/>
      <c r="B3" s="67"/>
      <c r="C3" s="67"/>
      <c r="D3" s="67"/>
      <c r="E3" s="67"/>
      <c r="F3" s="67"/>
      <c r="G3" s="67"/>
      <c r="H3" s="68" t="s">
        <v>42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2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2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2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2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2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2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2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2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2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2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2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2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191</v>
      </c>
      <c r="F19" s="10">
        <v>70</v>
      </c>
      <c r="G19" s="10">
        <v>70</v>
      </c>
      <c r="H19" s="10">
        <v>0</v>
      </c>
      <c r="I19" s="10">
        <v>0</v>
      </c>
      <c r="J19" s="10">
        <v>24</v>
      </c>
      <c r="K19" s="10">
        <v>46</v>
      </c>
      <c r="L19" s="10"/>
      <c r="M19" s="10">
        <v>18</v>
      </c>
      <c r="N19" s="10">
        <v>6</v>
      </c>
      <c r="O19" s="10"/>
      <c r="P19" s="10">
        <v>19</v>
      </c>
      <c r="Q19" s="10">
        <v>2</v>
      </c>
      <c r="R19" s="10">
        <v>1</v>
      </c>
      <c r="S19" s="10">
        <v>1</v>
      </c>
      <c r="T19" s="10">
        <v>35</v>
      </c>
      <c r="U19" s="10">
        <v>202</v>
      </c>
      <c r="V19" s="10">
        <v>4</v>
      </c>
      <c r="W19" s="2">
        <f>E19+K19</f>
        <v>237</v>
      </c>
      <c r="X19" s="2">
        <f>L19+T19+U19</f>
        <v>237</v>
      </c>
      <c r="Y19" s="2">
        <f>F19</f>
        <v>70</v>
      </c>
      <c r="Z19" s="2">
        <f>G19+H19</f>
        <v>70</v>
      </c>
      <c r="AA19" s="2">
        <f>F19</f>
        <v>70</v>
      </c>
      <c r="AB19" s="2">
        <f>I19+J19+K19</f>
        <v>70</v>
      </c>
      <c r="AC19" s="2">
        <f>K19</f>
        <v>46</v>
      </c>
      <c r="AD19" s="2">
        <f>M19+N19+O19+P19</f>
        <v>43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50</v>
      </c>
      <c r="F20" s="10">
        <v>32</v>
      </c>
      <c r="G20" s="10">
        <v>32</v>
      </c>
      <c r="H20" s="10">
        <f>[3]Ա.Կուբանյան!H20+[3]Ա.Չիչոյան!H20</f>
        <v>0</v>
      </c>
      <c r="I20" s="10">
        <f>[3]Ա.Կուբանյան!I20+[3]Ա.Չիչոյան!I20</f>
        <v>0</v>
      </c>
      <c r="J20" s="10">
        <v>9</v>
      </c>
      <c r="K20" s="10">
        <v>23</v>
      </c>
      <c r="L20" s="10"/>
      <c r="M20" s="10">
        <v>11</v>
      </c>
      <c r="N20" s="10">
        <v>1</v>
      </c>
      <c r="O20" s="10"/>
      <c r="P20" s="10">
        <v>11</v>
      </c>
      <c r="Q20" s="10">
        <v>0</v>
      </c>
      <c r="R20" s="10">
        <v>0</v>
      </c>
      <c r="S20" s="10">
        <v>0</v>
      </c>
      <c r="T20" s="10">
        <v>7</v>
      </c>
      <c r="U20" s="10">
        <v>66</v>
      </c>
      <c r="V20" s="10">
        <v>3</v>
      </c>
      <c r="W20" s="2">
        <f>E20+K20</f>
        <v>73</v>
      </c>
      <c r="X20" s="2">
        <f>L20+T20+U20</f>
        <v>73</v>
      </c>
      <c r="Y20" s="2">
        <f>F20</f>
        <v>32</v>
      </c>
      <c r="Z20" s="2">
        <f>G20+H20</f>
        <v>32</v>
      </c>
      <c r="AA20" s="2">
        <f>F20</f>
        <v>32</v>
      </c>
      <c r="AB20" s="2">
        <f>I20+J20+K20</f>
        <v>32</v>
      </c>
      <c r="AC20" s="2">
        <f>K20</f>
        <v>23</v>
      </c>
      <c r="AD20" s="2">
        <f>M20+N20+O20+P20</f>
        <v>23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10">
        <v>133</v>
      </c>
      <c r="F21" s="10">
        <v>37</v>
      </c>
      <c r="G21" s="10">
        <v>24</v>
      </c>
      <c r="H21" s="10">
        <v>13</v>
      </c>
      <c r="I21" s="10">
        <v>2</v>
      </c>
      <c r="J21" s="10">
        <v>13</v>
      </c>
      <c r="K21" s="10">
        <v>22</v>
      </c>
      <c r="L21" s="10"/>
      <c r="M21" s="10">
        <v>6</v>
      </c>
      <c r="N21" s="10">
        <v>2</v>
      </c>
      <c r="O21" s="10"/>
      <c r="P21" s="10">
        <v>13</v>
      </c>
      <c r="Q21" s="10">
        <v>1</v>
      </c>
      <c r="R21" s="10">
        <v>0</v>
      </c>
      <c r="S21" s="10">
        <v>1</v>
      </c>
      <c r="T21" s="10">
        <v>23</v>
      </c>
      <c r="U21" s="10">
        <v>132</v>
      </c>
      <c r="V21" s="10">
        <v>1</v>
      </c>
      <c r="W21" s="2">
        <f>E21+K21</f>
        <v>155</v>
      </c>
      <c r="X21" s="2">
        <f>L21+T21+U21</f>
        <v>155</v>
      </c>
      <c r="Y21" s="2">
        <f>F21</f>
        <v>37</v>
      </c>
      <c r="Z21" s="2">
        <f>G21+H21</f>
        <v>37</v>
      </c>
      <c r="AA21" s="2">
        <f>F21</f>
        <v>37</v>
      </c>
      <c r="AB21" s="2">
        <f>I21+J21+K21</f>
        <v>37</v>
      </c>
      <c r="AC21" s="2">
        <f>K21</f>
        <v>22</v>
      </c>
      <c r="AD21" s="2">
        <f>M21+N21+O21+P21</f>
        <v>21</v>
      </c>
    </row>
    <row r="22" spans="1:30" ht="18" x14ac:dyDescent="0.2">
      <c r="A22" s="23">
        <v>4</v>
      </c>
      <c r="B22" s="63" t="s">
        <v>37</v>
      </c>
      <c r="C22" s="63"/>
      <c r="D22" s="63"/>
      <c r="E22" s="10">
        <v>374</v>
      </c>
      <c r="F22" s="10">
        <v>139</v>
      </c>
      <c r="G22" s="10">
        <v>126</v>
      </c>
      <c r="H22" s="10">
        <v>13</v>
      </c>
      <c r="I22" s="10">
        <v>2</v>
      </c>
      <c r="J22" s="10">
        <v>46</v>
      </c>
      <c r="K22" s="10">
        <v>91</v>
      </c>
      <c r="L22" s="10"/>
      <c r="M22" s="10">
        <v>35</v>
      </c>
      <c r="N22" s="10">
        <v>9</v>
      </c>
      <c r="O22" s="10"/>
      <c r="P22" s="10">
        <v>43</v>
      </c>
      <c r="Q22" s="10">
        <v>3</v>
      </c>
      <c r="R22" s="10">
        <v>1</v>
      </c>
      <c r="S22" s="10">
        <v>2</v>
      </c>
      <c r="T22" s="10">
        <v>65</v>
      </c>
      <c r="U22" s="10">
        <v>400</v>
      </c>
      <c r="V22" s="10">
        <v>8</v>
      </c>
      <c r="W22" s="2">
        <f>E22+K22</f>
        <v>465</v>
      </c>
      <c r="X22" s="2">
        <f>L22+T22+U22</f>
        <v>465</v>
      </c>
      <c r="Y22" s="2">
        <f>F22</f>
        <v>139</v>
      </c>
      <c r="Z22" s="2">
        <f>G22+H22</f>
        <v>139</v>
      </c>
      <c r="AA22" s="2">
        <f>F22</f>
        <v>139</v>
      </c>
      <c r="AB22" s="2">
        <f>I22+J22+K22</f>
        <v>139</v>
      </c>
      <c r="AC22" s="2">
        <f>K22</f>
        <v>91</v>
      </c>
      <c r="AD22" s="2">
        <f>M22+N22+O22+P22</f>
        <v>87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5" spans="1:30" x14ac:dyDescent="0.2">
      <c r="A25" s="66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</row>
    <row r="27" spans="1:30" x14ac:dyDescent="0.2">
      <c r="C27" s="62" t="s">
        <v>64</v>
      </c>
      <c r="D27" s="62"/>
      <c r="E27" s="62"/>
      <c r="F27" s="62"/>
      <c r="G27" s="62"/>
      <c r="H27" s="62"/>
    </row>
    <row r="29" spans="1:30" x14ac:dyDescent="0.2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</row>
    <row r="31" spans="1:30" x14ac:dyDescent="0.2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</row>
  </sheetData>
  <mergeCells count="42">
    <mergeCell ref="B22:D22"/>
    <mergeCell ref="C27:H27"/>
    <mergeCell ref="AC18:AD18"/>
    <mergeCell ref="B19:D19"/>
    <mergeCell ref="A31:V31"/>
    <mergeCell ref="A29:V29"/>
    <mergeCell ref="A25:V25"/>
    <mergeCell ref="W18:X18"/>
    <mergeCell ref="B23:W23"/>
    <mergeCell ref="B20:D20"/>
    <mergeCell ref="B21:D21"/>
    <mergeCell ref="B18:D18"/>
    <mergeCell ref="V4:V17"/>
    <mergeCell ref="I6:K7"/>
    <mergeCell ref="M6:M17"/>
    <mergeCell ref="J8:J17"/>
    <mergeCell ref="Y18:Z18"/>
    <mergeCell ref="AA18:AB18"/>
    <mergeCell ref="A1:V1"/>
    <mergeCell ref="A2:V2"/>
    <mergeCell ref="A4:A17"/>
    <mergeCell ref="B4:D17"/>
    <mergeCell ref="E4:E17"/>
    <mergeCell ref="H3:V3"/>
    <mergeCell ref="N6:N17"/>
    <mergeCell ref="F4:K5"/>
    <mergeCell ref="S6:S17"/>
    <mergeCell ref="I8:I17"/>
    <mergeCell ref="A3:G3"/>
    <mergeCell ref="M4:P5"/>
    <mergeCell ref="K8:K17"/>
    <mergeCell ref="F6:F17"/>
    <mergeCell ref="G6:G17"/>
    <mergeCell ref="H6:H17"/>
    <mergeCell ref="U4:U17"/>
    <mergeCell ref="Q4:S5"/>
    <mergeCell ref="O6:O17"/>
    <mergeCell ref="L4:L17"/>
    <mergeCell ref="P6:P17"/>
    <mergeCell ref="T4:T17"/>
    <mergeCell ref="Q6:Q17"/>
    <mergeCell ref="R6:R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3" width="9.42578125" style="1" hidden="1" customWidth="1"/>
    <col min="24" max="24" width="9.140625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3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3" s="11" customFormat="1" ht="19.5" customHeight="1" x14ac:dyDescent="0.2">
      <c r="A2" s="44" t="s">
        <v>52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3" s="11" customFormat="1" ht="18.75" customHeight="1" x14ac:dyDescent="0.2">
      <c r="A3" s="67"/>
      <c r="B3" s="67"/>
      <c r="C3" s="67"/>
      <c r="D3" s="67"/>
      <c r="E3" s="67"/>
      <c r="F3" s="67"/>
      <c r="G3" s="67"/>
      <c r="H3" s="46" t="s">
        <v>43</v>
      </c>
      <c r="I3" s="46"/>
      <c r="J3" s="46"/>
      <c r="K3" s="46"/>
      <c r="L3" s="46"/>
      <c r="M3" s="46"/>
      <c r="N3" s="46"/>
      <c r="O3" s="46"/>
      <c r="P3" s="24"/>
      <c r="Q3" s="24"/>
      <c r="R3" s="24"/>
      <c r="S3" s="17"/>
      <c r="T3" s="69" t="s">
        <v>35</v>
      </c>
      <c r="U3" s="69"/>
      <c r="V3" s="69"/>
      <c r="W3" s="16"/>
    </row>
    <row r="4" spans="1:23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3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3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3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3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3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3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3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3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3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3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3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3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153</v>
      </c>
      <c r="F19" s="10">
        <v>32</v>
      </c>
      <c r="G19" s="10">
        <v>30</v>
      </c>
      <c r="H19" s="10">
        <v>2</v>
      </c>
      <c r="I19" s="10">
        <v>3</v>
      </c>
      <c r="J19" s="10">
        <v>2</v>
      </c>
      <c r="K19" s="10">
        <v>27</v>
      </c>
      <c r="L19" s="10"/>
      <c r="M19" s="10">
        <v>4</v>
      </c>
      <c r="N19" s="10">
        <v>2</v>
      </c>
      <c r="O19" s="10"/>
      <c r="P19" s="10">
        <v>21</v>
      </c>
      <c r="Q19" s="10"/>
      <c r="R19" s="10"/>
      <c r="S19" s="10"/>
      <c r="T19" s="10">
        <v>17</v>
      </c>
      <c r="U19" s="10">
        <v>163</v>
      </c>
      <c r="V19" s="10">
        <v>3</v>
      </c>
      <c r="W19" s="2">
        <f>E19+K19</f>
        <v>180</v>
      </c>
      <c r="X19" s="2">
        <f>L19+T19+U19</f>
        <v>180</v>
      </c>
      <c r="Y19" s="2">
        <f>F19</f>
        <v>32</v>
      </c>
      <c r="Z19" s="2">
        <f>G19+H19</f>
        <v>32</v>
      </c>
      <c r="AA19" s="2">
        <f>F19</f>
        <v>32</v>
      </c>
      <c r="AB19" s="2">
        <f>I19+J19+K19</f>
        <v>32</v>
      </c>
      <c r="AC19" s="2">
        <f>K19</f>
        <v>27</v>
      </c>
      <c r="AD19" s="2">
        <f>M19+N19+O19+P19</f>
        <v>27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55</v>
      </c>
      <c r="F20" s="7">
        <v>12</v>
      </c>
      <c r="G20" s="7">
        <v>12</v>
      </c>
      <c r="H20" s="7">
        <v>0</v>
      </c>
      <c r="I20" s="7">
        <v>1</v>
      </c>
      <c r="J20" s="7">
        <v>1</v>
      </c>
      <c r="K20" s="7">
        <v>10</v>
      </c>
      <c r="L20" s="7"/>
      <c r="M20" s="7">
        <v>4</v>
      </c>
      <c r="N20" s="7"/>
      <c r="O20" s="7"/>
      <c r="P20" s="7">
        <v>6</v>
      </c>
      <c r="Q20" s="7"/>
      <c r="R20" s="7"/>
      <c r="S20" s="7"/>
      <c r="T20" s="7">
        <v>6</v>
      </c>
      <c r="U20" s="10">
        <v>59</v>
      </c>
      <c r="V20" s="6">
        <v>1</v>
      </c>
      <c r="W20" s="2">
        <f>E20+K20</f>
        <v>65</v>
      </c>
      <c r="X20" s="2">
        <f>L20+T20+U20</f>
        <v>65</v>
      </c>
      <c r="Y20" s="2">
        <f>F20</f>
        <v>12</v>
      </c>
      <c r="Z20" s="2">
        <f>G20+H20</f>
        <v>12</v>
      </c>
      <c r="AA20" s="2">
        <f>F20</f>
        <v>12</v>
      </c>
      <c r="AB20" s="2">
        <f>I20+J20+K20</f>
        <v>12</v>
      </c>
      <c r="AC20" s="2">
        <f>K20</f>
        <v>10</v>
      </c>
      <c r="AD20" s="2">
        <f>M20+N20+O20+P20</f>
        <v>10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7">
        <v>180</v>
      </c>
      <c r="F21" s="7">
        <v>36</v>
      </c>
      <c r="G21" s="7">
        <v>22</v>
      </c>
      <c r="H21" s="7">
        <v>14</v>
      </c>
      <c r="I21" s="7">
        <v>1</v>
      </c>
      <c r="J21" s="7">
        <v>6</v>
      </c>
      <c r="K21" s="7">
        <v>29</v>
      </c>
      <c r="L21" s="7"/>
      <c r="M21" s="7">
        <v>13</v>
      </c>
      <c r="N21" s="7">
        <v>1</v>
      </c>
      <c r="O21" s="7"/>
      <c r="P21" s="7">
        <v>15</v>
      </c>
      <c r="Q21" s="7"/>
      <c r="R21" s="7"/>
      <c r="S21" s="7"/>
      <c r="T21" s="7">
        <v>4</v>
      </c>
      <c r="U21" s="7">
        <v>205</v>
      </c>
      <c r="V21" s="6">
        <v>6</v>
      </c>
      <c r="W21" s="2">
        <f>E21+K21</f>
        <v>209</v>
      </c>
      <c r="X21" s="2">
        <f>L21+T21+U21</f>
        <v>209</v>
      </c>
      <c r="Y21" s="2">
        <f>F21</f>
        <v>36</v>
      </c>
      <c r="Z21" s="2">
        <f>G21+H21</f>
        <v>36</v>
      </c>
      <c r="AA21" s="2">
        <f>F21</f>
        <v>36</v>
      </c>
      <c r="AB21" s="2">
        <f>I21+J21+K21</f>
        <v>36</v>
      </c>
      <c r="AC21" s="2">
        <f>K21</f>
        <v>29</v>
      </c>
      <c r="AD21" s="2">
        <f>M21+N21+O21+P21</f>
        <v>29</v>
      </c>
    </row>
    <row r="22" spans="1:30" x14ac:dyDescent="0.2">
      <c r="A22" s="23">
        <v>4</v>
      </c>
      <c r="B22" s="63" t="s">
        <v>37</v>
      </c>
      <c r="C22" s="63"/>
      <c r="D22" s="63"/>
      <c r="E22" s="3">
        <v>388</v>
      </c>
      <c r="F22" s="3">
        <v>80</v>
      </c>
      <c r="G22" s="3">
        <v>64</v>
      </c>
      <c r="H22" s="3">
        <v>16</v>
      </c>
      <c r="I22" s="3">
        <v>5</v>
      </c>
      <c r="J22" s="3">
        <v>9</v>
      </c>
      <c r="K22" s="3">
        <v>66</v>
      </c>
      <c r="L22" s="3"/>
      <c r="M22" s="3">
        <v>21</v>
      </c>
      <c r="N22" s="3">
        <v>3</v>
      </c>
      <c r="O22" s="3"/>
      <c r="P22" s="3">
        <v>42</v>
      </c>
      <c r="Q22" s="3"/>
      <c r="R22" s="3"/>
      <c r="S22" s="3"/>
      <c r="T22" s="3">
        <v>27</v>
      </c>
      <c r="U22" s="3">
        <v>427</v>
      </c>
      <c r="V22" s="3">
        <v>10</v>
      </c>
      <c r="W22" s="2">
        <f>E22+K22</f>
        <v>454</v>
      </c>
      <c r="X22" s="2">
        <f>L22+T22+U22</f>
        <v>454</v>
      </c>
      <c r="Y22" s="2">
        <f>F22</f>
        <v>80</v>
      </c>
      <c r="Z22" s="2">
        <f>G22+H22</f>
        <v>80</v>
      </c>
      <c r="AA22" s="2">
        <f>F22</f>
        <v>80</v>
      </c>
      <c r="AB22" s="2">
        <f>I22+J22+K22</f>
        <v>80</v>
      </c>
      <c r="AC22" s="2">
        <f>K22</f>
        <v>66</v>
      </c>
      <c r="AD22" s="2">
        <f>M22+N22+O22+P22</f>
        <v>66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4" spans="1:30" x14ac:dyDescent="0.2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</row>
  </sheetData>
  <mergeCells count="40">
    <mergeCell ref="F6:F17"/>
    <mergeCell ref="G6:G17"/>
    <mergeCell ref="A3:G3"/>
    <mergeCell ref="AC18:AD18"/>
    <mergeCell ref="Y18:Z18"/>
    <mergeCell ref="U4:U17"/>
    <mergeCell ref="V4:V17"/>
    <mergeCell ref="AA18:AB18"/>
    <mergeCell ref="O6:O17"/>
    <mergeCell ref="Q6:Q17"/>
    <mergeCell ref="R6:R17"/>
    <mergeCell ref="S6:S17"/>
    <mergeCell ref="T4:T17"/>
    <mergeCell ref="K8:K17"/>
    <mergeCell ref="M4:P5"/>
    <mergeCell ref="H6:H17"/>
    <mergeCell ref="L4:L17"/>
    <mergeCell ref="P6:P17"/>
    <mergeCell ref="I8:I17"/>
    <mergeCell ref="M6:M17"/>
    <mergeCell ref="N6:N17"/>
    <mergeCell ref="J8:J17"/>
    <mergeCell ref="A1:V1"/>
    <mergeCell ref="A2:V2"/>
    <mergeCell ref="A4:A17"/>
    <mergeCell ref="B4:D17"/>
    <mergeCell ref="E4:E17"/>
    <mergeCell ref="F4:K5"/>
    <mergeCell ref="Q4:S5"/>
    <mergeCell ref="I6:K7"/>
    <mergeCell ref="H3:O3"/>
    <mergeCell ref="T3:V3"/>
    <mergeCell ref="B24:W24"/>
    <mergeCell ref="B18:D18"/>
    <mergeCell ref="W18:X18"/>
    <mergeCell ref="B22:D22"/>
    <mergeCell ref="B20:D20"/>
    <mergeCell ref="B21:D21"/>
    <mergeCell ref="B19:D19"/>
    <mergeCell ref="B23:W2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AD26"/>
  <sheetViews>
    <sheetView tabSelected="1" topLeftCell="A7" zoomScale="90" zoomScaleNormal="90" workbookViewId="0">
      <selection activeCell="H32" sqref="H32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9.140625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3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3" s="11" customFormat="1" ht="19.5" customHeight="1" x14ac:dyDescent="0.2">
      <c r="A2" s="44" t="s">
        <v>53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3" s="11" customFormat="1" ht="18.75" customHeight="1" x14ac:dyDescent="0.2">
      <c r="A3" s="46" t="s">
        <v>54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16"/>
    </row>
    <row r="4" spans="1:23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3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3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3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3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3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3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3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3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3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3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3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3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152</v>
      </c>
      <c r="F19" s="10">
        <f>+G19+H19</f>
        <v>27</v>
      </c>
      <c r="G19" s="10">
        <v>27</v>
      </c>
      <c r="H19" s="10"/>
      <c r="I19" s="10"/>
      <c r="J19" s="10"/>
      <c r="K19" s="10">
        <v>27</v>
      </c>
      <c r="L19" s="10"/>
      <c r="M19" s="10">
        <v>17</v>
      </c>
      <c r="N19" s="10"/>
      <c r="O19" s="10"/>
      <c r="P19" s="10">
        <v>8</v>
      </c>
      <c r="Q19" s="10">
        <v>2</v>
      </c>
      <c r="R19" s="10"/>
      <c r="S19" s="10">
        <v>2</v>
      </c>
      <c r="T19" s="10">
        <v>15</v>
      </c>
      <c r="U19" s="10">
        <v>164</v>
      </c>
      <c r="V19" s="10">
        <v>5</v>
      </c>
      <c r="W19" s="2">
        <f>E19+K19</f>
        <v>179</v>
      </c>
      <c r="X19" s="2">
        <f>L19+T19+U19</f>
        <v>179</v>
      </c>
      <c r="Y19" s="2">
        <f>F19</f>
        <v>27</v>
      </c>
      <c r="Z19" s="2">
        <f>G19+H19</f>
        <v>27</v>
      </c>
      <c r="AA19" s="2">
        <f>F19</f>
        <v>27</v>
      </c>
      <c r="AB19" s="2">
        <f>I19+J19+K19</f>
        <v>27</v>
      </c>
      <c r="AC19" s="2">
        <f>K19</f>
        <v>27</v>
      </c>
      <c r="AD19" s="2">
        <f>M19+N19+O19+P19</f>
        <v>25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40</v>
      </c>
      <c r="F20" s="10">
        <f>+G20+H20</f>
        <v>14</v>
      </c>
      <c r="G20" s="10">
        <v>14</v>
      </c>
      <c r="H20" s="10"/>
      <c r="I20" s="10"/>
      <c r="J20" s="10">
        <v>1</v>
      </c>
      <c r="K20" s="10">
        <v>13</v>
      </c>
      <c r="L20" s="10"/>
      <c r="M20" s="10">
        <v>9</v>
      </c>
      <c r="N20" s="10"/>
      <c r="O20" s="10"/>
      <c r="P20" s="10">
        <v>4</v>
      </c>
      <c r="Q20" s="10"/>
      <c r="R20" s="10"/>
      <c r="S20" s="10"/>
      <c r="T20" s="10">
        <v>4</v>
      </c>
      <c r="U20" s="10">
        <v>49</v>
      </c>
      <c r="V20" s="10"/>
      <c r="W20" s="2">
        <f>E20+K20</f>
        <v>53</v>
      </c>
      <c r="X20" s="2">
        <f>L20+T20+U20</f>
        <v>53</v>
      </c>
      <c r="Y20" s="2">
        <f>F20</f>
        <v>14</v>
      </c>
      <c r="Z20" s="2">
        <f>G20+H20</f>
        <v>14</v>
      </c>
      <c r="AA20" s="2">
        <f>F20</f>
        <v>14</v>
      </c>
      <c r="AB20" s="2">
        <f>I20+J20+K20</f>
        <v>14</v>
      </c>
      <c r="AC20" s="2">
        <f>K20</f>
        <v>13</v>
      </c>
      <c r="AD20" s="2">
        <f>M20+N20+O20+P20</f>
        <v>13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10">
        <v>133</v>
      </c>
      <c r="F21" s="10">
        <f>+G21+H21</f>
        <v>32</v>
      </c>
      <c r="G21" s="10">
        <v>15</v>
      </c>
      <c r="H21" s="10">
        <v>17</v>
      </c>
      <c r="I21" s="10"/>
      <c r="J21" s="10">
        <v>15</v>
      </c>
      <c r="K21" s="10">
        <v>17</v>
      </c>
      <c r="L21" s="10"/>
      <c r="M21" s="10">
        <v>14</v>
      </c>
      <c r="N21" s="10">
        <v>2</v>
      </c>
      <c r="O21" s="10"/>
      <c r="P21" s="10">
        <v>1</v>
      </c>
      <c r="Q21" s="10">
        <v>1</v>
      </c>
      <c r="R21" s="10"/>
      <c r="S21" s="10">
        <v>1</v>
      </c>
      <c r="T21" s="10">
        <v>17</v>
      </c>
      <c r="U21" s="10">
        <v>133</v>
      </c>
      <c r="V21" s="10">
        <v>2</v>
      </c>
      <c r="W21" s="2">
        <f>E21+K21</f>
        <v>150</v>
      </c>
      <c r="X21" s="2">
        <f>L21+T21+U21</f>
        <v>150</v>
      </c>
      <c r="Y21" s="2">
        <f>F21</f>
        <v>32</v>
      </c>
      <c r="Z21" s="2">
        <f>G21+H21</f>
        <v>32</v>
      </c>
      <c r="AA21" s="2">
        <f>F21</f>
        <v>32</v>
      </c>
      <c r="AB21" s="2">
        <f>I21+J21+K21</f>
        <v>32</v>
      </c>
      <c r="AC21" s="2">
        <f>K21</f>
        <v>17</v>
      </c>
      <c r="AD21" s="2">
        <f>M21+N21+O21+P21</f>
        <v>17</v>
      </c>
    </row>
    <row r="22" spans="1:30" x14ac:dyDescent="0.2">
      <c r="A22" s="23">
        <v>4</v>
      </c>
      <c r="B22" s="63" t="s">
        <v>37</v>
      </c>
      <c r="C22" s="63"/>
      <c r="D22" s="63"/>
      <c r="E22" s="3">
        <f t="shared" ref="E22:V22" si="0">+E19+E20+E21</f>
        <v>325</v>
      </c>
      <c r="F22" s="3">
        <f t="shared" si="0"/>
        <v>73</v>
      </c>
      <c r="G22" s="3">
        <f t="shared" si="0"/>
        <v>56</v>
      </c>
      <c r="H22" s="3">
        <f t="shared" si="0"/>
        <v>17</v>
      </c>
      <c r="I22" s="3">
        <f t="shared" si="0"/>
        <v>0</v>
      </c>
      <c r="J22" s="3">
        <f t="shared" si="0"/>
        <v>16</v>
      </c>
      <c r="K22" s="3">
        <f t="shared" si="0"/>
        <v>57</v>
      </c>
      <c r="L22" s="3">
        <f t="shared" si="0"/>
        <v>0</v>
      </c>
      <c r="M22" s="3">
        <f t="shared" si="0"/>
        <v>40</v>
      </c>
      <c r="N22" s="3">
        <f t="shared" si="0"/>
        <v>2</v>
      </c>
      <c r="O22" s="3">
        <f t="shared" si="0"/>
        <v>0</v>
      </c>
      <c r="P22" s="3">
        <f t="shared" si="0"/>
        <v>13</v>
      </c>
      <c r="Q22" s="3">
        <f t="shared" si="0"/>
        <v>3</v>
      </c>
      <c r="R22" s="3">
        <f t="shared" si="0"/>
        <v>0</v>
      </c>
      <c r="S22" s="3">
        <f t="shared" si="0"/>
        <v>3</v>
      </c>
      <c r="T22" s="3">
        <f t="shared" si="0"/>
        <v>36</v>
      </c>
      <c r="U22" s="3">
        <f t="shared" si="0"/>
        <v>346</v>
      </c>
      <c r="V22" s="3">
        <f t="shared" si="0"/>
        <v>7</v>
      </c>
      <c r="W22" s="2">
        <f>E22+K22</f>
        <v>382</v>
      </c>
      <c r="X22" s="2">
        <f>L22+T22+U22</f>
        <v>382</v>
      </c>
      <c r="Y22" s="2">
        <f>F22</f>
        <v>73</v>
      </c>
      <c r="Z22" s="2">
        <f>G22+H22</f>
        <v>73</v>
      </c>
      <c r="AA22" s="2">
        <f>F22</f>
        <v>73</v>
      </c>
      <c r="AB22" s="2">
        <f>I22+J22+K22</f>
        <v>73</v>
      </c>
      <c r="AC22" s="2">
        <f>K22</f>
        <v>57</v>
      </c>
      <c r="AD22" s="2">
        <f>M22+N22+O22+P22</f>
        <v>55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4" spans="1:30" x14ac:dyDescent="0.2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</row>
    <row r="26" spans="1:30" x14ac:dyDescent="0.2">
      <c r="C26" s="62" t="s">
        <v>66</v>
      </c>
      <c r="D26" s="62"/>
      <c r="E26" s="62"/>
    </row>
  </sheetData>
  <mergeCells count="39">
    <mergeCell ref="J8:J17"/>
    <mergeCell ref="F6:F17"/>
    <mergeCell ref="G6:G17"/>
    <mergeCell ref="C26:E26"/>
    <mergeCell ref="A3:V3"/>
    <mergeCell ref="B23:W23"/>
    <mergeCell ref="B24:W24"/>
    <mergeCell ref="B20:D20"/>
    <mergeCell ref="B21:D21"/>
    <mergeCell ref="B18:D18"/>
    <mergeCell ref="W18:X18"/>
    <mergeCell ref="B22:D22"/>
    <mergeCell ref="B19:D19"/>
    <mergeCell ref="Y18:Z18"/>
    <mergeCell ref="AA18:AB18"/>
    <mergeCell ref="AC18:AD18"/>
    <mergeCell ref="V4:V17"/>
    <mergeCell ref="Q4:S5"/>
    <mergeCell ref="Q6:Q17"/>
    <mergeCell ref="R6:R17"/>
    <mergeCell ref="S6:S17"/>
    <mergeCell ref="U4:U17"/>
    <mergeCell ref="P6:P17"/>
    <mergeCell ref="N6:N17"/>
    <mergeCell ref="L4:L17"/>
    <mergeCell ref="M4:P5"/>
    <mergeCell ref="K8:K17"/>
    <mergeCell ref="T4:T17"/>
    <mergeCell ref="M6:M17"/>
    <mergeCell ref="A1:V1"/>
    <mergeCell ref="A2:V2"/>
    <mergeCell ref="A4:A17"/>
    <mergeCell ref="B4:D17"/>
    <mergeCell ref="E4:E17"/>
    <mergeCell ref="F4:K5"/>
    <mergeCell ref="I8:I17"/>
    <mergeCell ref="H6:H17"/>
    <mergeCell ref="I6:K7"/>
    <mergeCell ref="O6:O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31" width="0" style="25" hidden="1" customWidth="1"/>
    <col min="32" max="16384" width="9.140625" style="25"/>
  </cols>
  <sheetData>
    <row r="1" spans="1:23" s="34" customFormat="1" ht="18.75" customHeight="1" x14ac:dyDescent="0.2">
      <c r="A1" s="80" t="s">
        <v>31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</row>
    <row r="2" spans="1:23" s="34" customFormat="1" ht="19.5" customHeight="1" x14ac:dyDescent="0.2">
      <c r="A2" s="80" t="s">
        <v>55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</row>
    <row r="3" spans="1:23" s="34" customFormat="1" ht="18.75" customHeight="1" x14ac:dyDescent="0.2">
      <c r="A3" s="70"/>
      <c r="B3" s="70"/>
      <c r="C3" s="70"/>
      <c r="D3" s="70"/>
      <c r="E3" s="70"/>
      <c r="F3" s="70"/>
      <c r="G3" s="70"/>
      <c r="H3" s="46" t="s">
        <v>39</v>
      </c>
      <c r="I3" s="46"/>
      <c r="J3" s="46"/>
      <c r="K3" s="46"/>
      <c r="L3" s="46"/>
      <c r="M3" s="46"/>
      <c r="N3" s="46"/>
      <c r="O3" s="46"/>
      <c r="P3" s="24"/>
      <c r="Q3" s="24"/>
      <c r="R3" s="24"/>
      <c r="S3" s="17"/>
      <c r="T3" s="79" t="s">
        <v>34</v>
      </c>
      <c r="U3" s="79"/>
      <c r="V3" s="79"/>
      <c r="W3" s="16"/>
    </row>
    <row r="4" spans="1:23" s="34" customFormat="1" ht="41.25" customHeight="1" x14ac:dyDescent="0.2">
      <c r="A4" s="71"/>
      <c r="B4" s="72"/>
      <c r="C4" s="72"/>
      <c r="D4" s="72"/>
      <c r="E4" s="81" t="s">
        <v>29</v>
      </c>
      <c r="F4" s="72" t="s">
        <v>28</v>
      </c>
      <c r="G4" s="72"/>
      <c r="H4" s="72"/>
      <c r="I4" s="72"/>
      <c r="J4" s="72"/>
      <c r="K4" s="72"/>
      <c r="L4" s="81" t="s">
        <v>27</v>
      </c>
      <c r="M4" s="73" t="s">
        <v>26</v>
      </c>
      <c r="N4" s="74"/>
      <c r="O4" s="74"/>
      <c r="P4" s="75"/>
      <c r="Q4" s="72" t="s">
        <v>25</v>
      </c>
      <c r="R4" s="72"/>
      <c r="S4" s="72"/>
      <c r="T4" s="71" t="s">
        <v>24</v>
      </c>
      <c r="U4" s="81" t="s">
        <v>23</v>
      </c>
      <c r="V4" s="71" t="s">
        <v>22</v>
      </c>
    </row>
    <row r="5" spans="1:23" s="34" customFormat="1" ht="53.25" customHeight="1" x14ac:dyDescent="0.2">
      <c r="A5" s="71"/>
      <c r="B5" s="72"/>
      <c r="C5" s="72"/>
      <c r="D5" s="72"/>
      <c r="E5" s="82"/>
      <c r="F5" s="72"/>
      <c r="G5" s="72"/>
      <c r="H5" s="72"/>
      <c r="I5" s="72"/>
      <c r="J5" s="72"/>
      <c r="K5" s="72"/>
      <c r="L5" s="82"/>
      <c r="M5" s="76"/>
      <c r="N5" s="77"/>
      <c r="O5" s="77"/>
      <c r="P5" s="78"/>
      <c r="Q5" s="72"/>
      <c r="R5" s="72"/>
      <c r="S5" s="72"/>
      <c r="T5" s="71"/>
      <c r="U5" s="82"/>
      <c r="V5" s="71"/>
    </row>
    <row r="6" spans="1:23" s="34" customFormat="1" ht="33.75" customHeight="1" x14ac:dyDescent="0.2">
      <c r="A6" s="71"/>
      <c r="B6" s="72"/>
      <c r="C6" s="72"/>
      <c r="D6" s="72"/>
      <c r="E6" s="82"/>
      <c r="F6" s="71" t="s">
        <v>14</v>
      </c>
      <c r="G6" s="71" t="s">
        <v>21</v>
      </c>
      <c r="H6" s="71" t="s">
        <v>20</v>
      </c>
      <c r="I6" s="72" t="s">
        <v>19</v>
      </c>
      <c r="J6" s="72"/>
      <c r="K6" s="72"/>
      <c r="L6" s="82"/>
      <c r="M6" s="71" t="s">
        <v>18</v>
      </c>
      <c r="N6" s="71" t="s">
        <v>17</v>
      </c>
      <c r="O6" s="71" t="s">
        <v>16</v>
      </c>
      <c r="P6" s="81" t="s">
        <v>15</v>
      </c>
      <c r="Q6" s="71" t="s">
        <v>14</v>
      </c>
      <c r="R6" s="71" t="s">
        <v>13</v>
      </c>
      <c r="S6" s="84" t="s">
        <v>12</v>
      </c>
      <c r="T6" s="71"/>
      <c r="U6" s="82"/>
      <c r="V6" s="71"/>
    </row>
    <row r="7" spans="1:23" s="34" customFormat="1" ht="18.75" customHeight="1" x14ac:dyDescent="0.2">
      <c r="A7" s="71"/>
      <c r="B7" s="72"/>
      <c r="C7" s="72"/>
      <c r="D7" s="72"/>
      <c r="E7" s="82"/>
      <c r="F7" s="71"/>
      <c r="G7" s="71"/>
      <c r="H7" s="71"/>
      <c r="I7" s="72"/>
      <c r="J7" s="72"/>
      <c r="K7" s="72"/>
      <c r="L7" s="82"/>
      <c r="M7" s="71"/>
      <c r="N7" s="71"/>
      <c r="O7" s="71"/>
      <c r="P7" s="82"/>
      <c r="Q7" s="71"/>
      <c r="R7" s="71"/>
      <c r="S7" s="84"/>
      <c r="T7" s="71"/>
      <c r="U7" s="82"/>
      <c r="V7" s="71"/>
    </row>
    <row r="8" spans="1:23" s="34" customFormat="1" ht="30" customHeight="1" x14ac:dyDescent="0.2">
      <c r="A8" s="71"/>
      <c r="B8" s="72"/>
      <c r="C8" s="72"/>
      <c r="D8" s="72"/>
      <c r="E8" s="82"/>
      <c r="F8" s="71"/>
      <c r="G8" s="71"/>
      <c r="H8" s="71"/>
      <c r="I8" s="71" t="s">
        <v>11</v>
      </c>
      <c r="J8" s="71" t="s">
        <v>10</v>
      </c>
      <c r="K8" s="71" t="s">
        <v>9</v>
      </c>
      <c r="L8" s="82"/>
      <c r="M8" s="71"/>
      <c r="N8" s="71"/>
      <c r="O8" s="71"/>
      <c r="P8" s="82"/>
      <c r="Q8" s="71"/>
      <c r="R8" s="71"/>
      <c r="S8" s="84"/>
      <c r="T8" s="71"/>
      <c r="U8" s="82"/>
      <c r="V8" s="71"/>
    </row>
    <row r="9" spans="1:23" s="34" customFormat="1" ht="15" customHeight="1" x14ac:dyDescent="0.2">
      <c r="A9" s="71"/>
      <c r="B9" s="72"/>
      <c r="C9" s="72"/>
      <c r="D9" s="72"/>
      <c r="E9" s="82"/>
      <c r="F9" s="71"/>
      <c r="G9" s="71"/>
      <c r="H9" s="71"/>
      <c r="I9" s="71"/>
      <c r="J9" s="71"/>
      <c r="K9" s="71"/>
      <c r="L9" s="82"/>
      <c r="M9" s="71"/>
      <c r="N9" s="71"/>
      <c r="O9" s="71"/>
      <c r="P9" s="82"/>
      <c r="Q9" s="71"/>
      <c r="R9" s="71"/>
      <c r="S9" s="84"/>
      <c r="T9" s="71"/>
      <c r="U9" s="82"/>
      <c r="V9" s="71"/>
    </row>
    <row r="10" spans="1:23" s="34" customFormat="1" ht="15" customHeight="1" x14ac:dyDescent="0.2">
      <c r="A10" s="71"/>
      <c r="B10" s="72"/>
      <c r="C10" s="72"/>
      <c r="D10" s="72"/>
      <c r="E10" s="82"/>
      <c r="F10" s="71"/>
      <c r="G10" s="71"/>
      <c r="H10" s="71"/>
      <c r="I10" s="71"/>
      <c r="J10" s="71"/>
      <c r="K10" s="71"/>
      <c r="L10" s="82"/>
      <c r="M10" s="71"/>
      <c r="N10" s="71"/>
      <c r="O10" s="71"/>
      <c r="P10" s="82"/>
      <c r="Q10" s="71"/>
      <c r="R10" s="71"/>
      <c r="S10" s="84"/>
      <c r="T10" s="71"/>
      <c r="U10" s="82"/>
      <c r="V10" s="71"/>
    </row>
    <row r="11" spans="1:23" s="34" customFormat="1" ht="15" customHeight="1" x14ac:dyDescent="0.2">
      <c r="A11" s="71"/>
      <c r="B11" s="72"/>
      <c r="C11" s="72"/>
      <c r="D11" s="72"/>
      <c r="E11" s="82"/>
      <c r="F11" s="71"/>
      <c r="G11" s="71"/>
      <c r="H11" s="71"/>
      <c r="I11" s="71"/>
      <c r="J11" s="71"/>
      <c r="K11" s="71"/>
      <c r="L11" s="82"/>
      <c r="M11" s="71"/>
      <c r="N11" s="71"/>
      <c r="O11" s="71"/>
      <c r="P11" s="82"/>
      <c r="Q11" s="71"/>
      <c r="R11" s="71"/>
      <c r="S11" s="84"/>
      <c r="T11" s="71"/>
      <c r="U11" s="82"/>
      <c r="V11" s="71"/>
    </row>
    <row r="12" spans="1:23" s="34" customFormat="1" ht="15" customHeight="1" x14ac:dyDescent="0.2">
      <c r="A12" s="71"/>
      <c r="B12" s="72"/>
      <c r="C12" s="72"/>
      <c r="D12" s="72"/>
      <c r="E12" s="82"/>
      <c r="F12" s="71"/>
      <c r="G12" s="71"/>
      <c r="H12" s="71"/>
      <c r="I12" s="71"/>
      <c r="J12" s="71"/>
      <c r="K12" s="71"/>
      <c r="L12" s="82"/>
      <c r="M12" s="71"/>
      <c r="N12" s="71"/>
      <c r="O12" s="71"/>
      <c r="P12" s="82"/>
      <c r="Q12" s="71"/>
      <c r="R12" s="71"/>
      <c r="S12" s="84"/>
      <c r="T12" s="71"/>
      <c r="U12" s="82"/>
      <c r="V12" s="71"/>
    </row>
    <row r="13" spans="1:23" s="34" customFormat="1" ht="15" customHeight="1" x14ac:dyDescent="0.2">
      <c r="A13" s="71"/>
      <c r="B13" s="72"/>
      <c r="C13" s="72"/>
      <c r="D13" s="72"/>
      <c r="E13" s="82"/>
      <c r="F13" s="71"/>
      <c r="G13" s="71"/>
      <c r="H13" s="71"/>
      <c r="I13" s="71"/>
      <c r="J13" s="71"/>
      <c r="K13" s="71"/>
      <c r="L13" s="82"/>
      <c r="M13" s="71"/>
      <c r="N13" s="71"/>
      <c r="O13" s="71"/>
      <c r="P13" s="82"/>
      <c r="Q13" s="71"/>
      <c r="R13" s="71"/>
      <c r="S13" s="84"/>
      <c r="T13" s="71"/>
      <c r="U13" s="82"/>
      <c r="V13" s="71"/>
    </row>
    <row r="14" spans="1:23" s="34" customFormat="1" ht="15" customHeight="1" x14ac:dyDescent="0.2">
      <c r="A14" s="71"/>
      <c r="B14" s="72"/>
      <c r="C14" s="72"/>
      <c r="D14" s="72"/>
      <c r="E14" s="82"/>
      <c r="F14" s="71"/>
      <c r="G14" s="71"/>
      <c r="H14" s="71"/>
      <c r="I14" s="71"/>
      <c r="J14" s="71"/>
      <c r="K14" s="71"/>
      <c r="L14" s="82"/>
      <c r="M14" s="71"/>
      <c r="N14" s="71"/>
      <c r="O14" s="71"/>
      <c r="P14" s="82"/>
      <c r="Q14" s="71"/>
      <c r="R14" s="71"/>
      <c r="S14" s="84"/>
      <c r="T14" s="71"/>
      <c r="U14" s="82"/>
      <c r="V14" s="71"/>
    </row>
    <row r="15" spans="1:23" s="34" customFormat="1" ht="15" customHeight="1" x14ac:dyDescent="0.2">
      <c r="A15" s="71"/>
      <c r="B15" s="72"/>
      <c r="C15" s="72"/>
      <c r="D15" s="72"/>
      <c r="E15" s="82"/>
      <c r="F15" s="71"/>
      <c r="G15" s="71"/>
      <c r="H15" s="71"/>
      <c r="I15" s="71"/>
      <c r="J15" s="71"/>
      <c r="K15" s="71"/>
      <c r="L15" s="82"/>
      <c r="M15" s="71"/>
      <c r="N15" s="71"/>
      <c r="O15" s="71"/>
      <c r="P15" s="82"/>
      <c r="Q15" s="71"/>
      <c r="R15" s="71"/>
      <c r="S15" s="84"/>
      <c r="T15" s="71"/>
      <c r="U15" s="82"/>
      <c r="V15" s="71"/>
    </row>
    <row r="16" spans="1:23" s="34" customFormat="1" ht="15" customHeight="1" x14ac:dyDescent="0.2">
      <c r="A16" s="71"/>
      <c r="B16" s="72"/>
      <c r="C16" s="72"/>
      <c r="D16" s="72"/>
      <c r="E16" s="82"/>
      <c r="F16" s="71"/>
      <c r="G16" s="71"/>
      <c r="H16" s="71"/>
      <c r="I16" s="71"/>
      <c r="J16" s="71"/>
      <c r="K16" s="71"/>
      <c r="L16" s="82"/>
      <c r="M16" s="71"/>
      <c r="N16" s="71"/>
      <c r="O16" s="71"/>
      <c r="P16" s="82"/>
      <c r="Q16" s="71"/>
      <c r="R16" s="71"/>
      <c r="S16" s="84"/>
      <c r="T16" s="71"/>
      <c r="U16" s="82"/>
      <c r="V16" s="71"/>
    </row>
    <row r="17" spans="1:30" s="34" customFormat="1" ht="15" customHeight="1" x14ac:dyDescent="0.2">
      <c r="A17" s="71"/>
      <c r="B17" s="72"/>
      <c r="C17" s="72"/>
      <c r="D17" s="72"/>
      <c r="E17" s="83"/>
      <c r="F17" s="71"/>
      <c r="G17" s="71"/>
      <c r="H17" s="71"/>
      <c r="I17" s="71"/>
      <c r="J17" s="71"/>
      <c r="K17" s="71"/>
      <c r="L17" s="83"/>
      <c r="M17" s="71"/>
      <c r="N17" s="71"/>
      <c r="O17" s="71"/>
      <c r="P17" s="83"/>
      <c r="Q17" s="71"/>
      <c r="R17" s="71"/>
      <c r="S17" s="84"/>
      <c r="T17" s="71"/>
      <c r="U17" s="83"/>
      <c r="V17" s="71"/>
    </row>
    <row r="18" spans="1:30" s="36" customFormat="1" x14ac:dyDescent="0.2">
      <c r="A18" s="38"/>
      <c r="B18" s="93"/>
      <c r="C18" s="94"/>
      <c r="D18" s="95"/>
      <c r="E18" s="37">
        <v>1</v>
      </c>
      <c r="F18" s="38">
        <v>2</v>
      </c>
      <c r="G18" s="37">
        <v>3</v>
      </c>
      <c r="H18" s="38">
        <v>4</v>
      </c>
      <c r="I18" s="37">
        <v>5</v>
      </c>
      <c r="J18" s="38">
        <v>6</v>
      </c>
      <c r="K18" s="37">
        <v>7</v>
      </c>
      <c r="L18" s="37">
        <v>8</v>
      </c>
      <c r="M18" s="37">
        <v>9</v>
      </c>
      <c r="N18" s="37">
        <v>10</v>
      </c>
      <c r="O18" s="37">
        <v>11</v>
      </c>
      <c r="P18" s="37">
        <v>12</v>
      </c>
      <c r="Q18" s="37">
        <v>13</v>
      </c>
      <c r="R18" s="37">
        <v>14</v>
      </c>
      <c r="S18" s="37">
        <v>15</v>
      </c>
      <c r="T18" s="37">
        <v>16</v>
      </c>
      <c r="U18" s="37">
        <v>17</v>
      </c>
      <c r="V18" s="37">
        <v>18</v>
      </c>
      <c r="W18" s="85" t="s">
        <v>8</v>
      </c>
      <c r="X18" s="85"/>
      <c r="Y18" s="85" t="s">
        <v>7</v>
      </c>
      <c r="Z18" s="85"/>
      <c r="AA18" s="85" t="s">
        <v>6</v>
      </c>
      <c r="AB18" s="85"/>
      <c r="AC18" s="85" t="s">
        <v>5</v>
      </c>
      <c r="AD18" s="85"/>
    </row>
    <row r="19" spans="1:30" s="34" customFormat="1" ht="51.75" customHeight="1" x14ac:dyDescent="0.2">
      <c r="A19" s="35">
        <v>1</v>
      </c>
      <c r="B19" s="89" t="s">
        <v>4</v>
      </c>
      <c r="C19" s="90"/>
      <c r="D19" s="91"/>
      <c r="E19" s="10">
        <v>91</v>
      </c>
      <c r="F19" s="10">
        <v>28</v>
      </c>
      <c r="G19" s="10">
        <v>27</v>
      </c>
      <c r="H19" s="10">
        <v>1</v>
      </c>
      <c r="I19" s="10"/>
      <c r="J19" s="10">
        <v>8</v>
      </c>
      <c r="K19" s="10">
        <v>20</v>
      </c>
      <c r="L19" s="10"/>
      <c r="M19" s="10">
        <v>7</v>
      </c>
      <c r="N19" s="10"/>
      <c r="O19" s="10"/>
      <c r="P19" s="10">
        <v>13</v>
      </c>
      <c r="Q19" s="10"/>
      <c r="R19" s="10"/>
      <c r="S19" s="10"/>
      <c r="T19" s="10">
        <v>8</v>
      </c>
      <c r="U19" s="10">
        <v>103</v>
      </c>
      <c r="V19" s="10"/>
      <c r="W19" s="2">
        <f>E19+K19</f>
        <v>111</v>
      </c>
      <c r="X19" s="2">
        <f>L19+T19+U19</f>
        <v>111</v>
      </c>
      <c r="Y19" s="2">
        <f>F19</f>
        <v>28</v>
      </c>
      <c r="Z19" s="2">
        <f>G19+H19</f>
        <v>28</v>
      </c>
      <c r="AA19" s="2">
        <f>F19</f>
        <v>28</v>
      </c>
      <c r="AB19" s="2">
        <f>I19+J19+K19</f>
        <v>28</v>
      </c>
      <c r="AC19" s="2">
        <f>K19</f>
        <v>20</v>
      </c>
      <c r="AD19" s="2">
        <f>M19+N19+O19+P19</f>
        <v>20</v>
      </c>
    </row>
    <row r="20" spans="1:30" s="32" customFormat="1" ht="59.25" customHeight="1" x14ac:dyDescent="0.2">
      <c r="A20" s="31" t="s">
        <v>3</v>
      </c>
      <c r="B20" s="89" t="s">
        <v>2</v>
      </c>
      <c r="C20" s="90"/>
      <c r="D20" s="91"/>
      <c r="E20" s="10">
        <v>34</v>
      </c>
      <c r="F20" s="10">
        <v>16</v>
      </c>
      <c r="G20" s="10">
        <v>16</v>
      </c>
      <c r="H20" s="10">
        <v>0</v>
      </c>
      <c r="I20" s="10"/>
      <c r="J20" s="10">
        <v>2</v>
      </c>
      <c r="K20" s="10">
        <v>14</v>
      </c>
      <c r="L20" s="10"/>
      <c r="M20" s="10">
        <v>4</v>
      </c>
      <c r="N20" s="10"/>
      <c r="O20" s="10"/>
      <c r="P20" s="10">
        <v>10</v>
      </c>
      <c r="Q20" s="10"/>
      <c r="R20" s="10"/>
      <c r="S20" s="10"/>
      <c r="T20" s="10">
        <v>1</v>
      </c>
      <c r="U20" s="10">
        <v>47</v>
      </c>
      <c r="V20" s="10"/>
      <c r="W20" s="2">
        <f>E20+K20</f>
        <v>48</v>
      </c>
      <c r="X20" s="2">
        <f>L20+T20+U20</f>
        <v>48</v>
      </c>
      <c r="Y20" s="2">
        <f>F20</f>
        <v>16</v>
      </c>
      <c r="Z20" s="2">
        <f>G20+H20</f>
        <v>16</v>
      </c>
      <c r="AA20" s="2">
        <f>F20</f>
        <v>16</v>
      </c>
      <c r="AB20" s="2">
        <f>I20+J20+K20</f>
        <v>16</v>
      </c>
      <c r="AC20" s="2">
        <f>K20</f>
        <v>14</v>
      </c>
      <c r="AD20" s="2">
        <f>M20+N20+O20+P20</f>
        <v>14</v>
      </c>
    </row>
    <row r="21" spans="1:30" s="28" customFormat="1" ht="63.75" customHeight="1" x14ac:dyDescent="0.2">
      <c r="A21" s="31" t="s">
        <v>1</v>
      </c>
      <c r="B21" s="89" t="s">
        <v>0</v>
      </c>
      <c r="C21" s="90"/>
      <c r="D21" s="91"/>
      <c r="E21" s="10">
        <v>124</v>
      </c>
      <c r="F21" s="10">
        <v>14</v>
      </c>
      <c r="G21" s="10">
        <v>10</v>
      </c>
      <c r="H21" s="10">
        <v>4</v>
      </c>
      <c r="I21" s="10"/>
      <c r="J21" s="10">
        <v>7</v>
      </c>
      <c r="K21" s="10">
        <v>7</v>
      </c>
      <c r="L21" s="10"/>
      <c r="M21" s="10">
        <v>1</v>
      </c>
      <c r="N21" s="10"/>
      <c r="O21" s="10"/>
      <c r="P21" s="10">
        <v>6</v>
      </c>
      <c r="Q21" s="10"/>
      <c r="R21" s="10"/>
      <c r="S21" s="10"/>
      <c r="T21" s="10">
        <v>1</v>
      </c>
      <c r="U21" s="10">
        <v>130</v>
      </c>
      <c r="V21" s="10"/>
      <c r="W21" s="2">
        <f>E21+K21</f>
        <v>131</v>
      </c>
      <c r="X21" s="2">
        <f>L21+T21+U21</f>
        <v>131</v>
      </c>
      <c r="Y21" s="2">
        <f>F21</f>
        <v>14</v>
      </c>
      <c r="Z21" s="2">
        <f>G21+H21</f>
        <v>14</v>
      </c>
      <c r="AA21" s="2">
        <f>F21</f>
        <v>14</v>
      </c>
      <c r="AB21" s="2">
        <f>I21+J21+K21</f>
        <v>14</v>
      </c>
      <c r="AC21" s="2">
        <f>K21</f>
        <v>7</v>
      </c>
      <c r="AD21" s="2">
        <f>M21+N21+O21+P21</f>
        <v>7</v>
      </c>
    </row>
    <row r="22" spans="1:30" ht="18" x14ac:dyDescent="0.2">
      <c r="A22" s="27">
        <v>4</v>
      </c>
      <c r="B22" s="86" t="s">
        <v>37</v>
      </c>
      <c r="C22" s="86"/>
      <c r="D22" s="86"/>
      <c r="E22" s="10">
        <f>SUM(E19:E21)</f>
        <v>249</v>
      </c>
      <c r="F22" s="10">
        <f t="shared" ref="F22:V22" si="0">SUM(F19:F21)</f>
        <v>58</v>
      </c>
      <c r="G22" s="10">
        <f t="shared" si="0"/>
        <v>53</v>
      </c>
      <c r="H22" s="10">
        <f t="shared" si="0"/>
        <v>5</v>
      </c>
      <c r="I22" s="10">
        <f t="shared" si="0"/>
        <v>0</v>
      </c>
      <c r="J22" s="10">
        <f t="shared" si="0"/>
        <v>17</v>
      </c>
      <c r="K22" s="10">
        <f t="shared" si="0"/>
        <v>41</v>
      </c>
      <c r="L22" s="10">
        <f t="shared" si="0"/>
        <v>0</v>
      </c>
      <c r="M22" s="10">
        <f t="shared" si="0"/>
        <v>12</v>
      </c>
      <c r="N22" s="10">
        <f t="shared" si="0"/>
        <v>0</v>
      </c>
      <c r="O22" s="10">
        <f t="shared" si="0"/>
        <v>0</v>
      </c>
      <c r="P22" s="10">
        <f t="shared" si="0"/>
        <v>29</v>
      </c>
      <c r="Q22" s="10">
        <f t="shared" si="0"/>
        <v>0</v>
      </c>
      <c r="R22" s="10">
        <f t="shared" si="0"/>
        <v>0</v>
      </c>
      <c r="S22" s="10">
        <f t="shared" si="0"/>
        <v>0</v>
      </c>
      <c r="T22" s="10">
        <f t="shared" si="0"/>
        <v>10</v>
      </c>
      <c r="U22" s="10">
        <f t="shared" si="0"/>
        <v>280</v>
      </c>
      <c r="V22" s="10">
        <f t="shared" si="0"/>
        <v>0</v>
      </c>
      <c r="W22" s="2">
        <f>E22+K22</f>
        <v>290</v>
      </c>
      <c r="X22" s="2">
        <f>L22+T22+U22</f>
        <v>290</v>
      </c>
      <c r="Y22" s="2">
        <f>F22</f>
        <v>58</v>
      </c>
      <c r="Z22" s="2">
        <f>G22+H22</f>
        <v>58</v>
      </c>
      <c r="AA22" s="2">
        <f>F22</f>
        <v>58</v>
      </c>
      <c r="AB22" s="2">
        <f>I22+J22+K22</f>
        <v>58</v>
      </c>
      <c r="AC22" s="2">
        <f>K22</f>
        <v>41</v>
      </c>
      <c r="AD22" s="2">
        <f>M22+N22+O22+P22</f>
        <v>41</v>
      </c>
    </row>
    <row r="23" spans="1:30" x14ac:dyDescent="0.2"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8"/>
    </row>
    <row r="24" spans="1:30" x14ac:dyDescent="0.2"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</row>
  </sheetData>
  <mergeCells count="40">
    <mergeCell ref="V4:V17"/>
    <mergeCell ref="U4:U17"/>
    <mergeCell ref="J8:J17"/>
    <mergeCell ref="B24:W24"/>
    <mergeCell ref="B20:D20"/>
    <mergeCell ref="B21:D21"/>
    <mergeCell ref="B18:D18"/>
    <mergeCell ref="W18:X18"/>
    <mergeCell ref="Y18:Z18"/>
    <mergeCell ref="B22:D22"/>
    <mergeCell ref="B23:W23"/>
    <mergeCell ref="AC18:AD18"/>
    <mergeCell ref="B19:D19"/>
    <mergeCell ref="AA18:AB18"/>
    <mergeCell ref="H6:H17"/>
    <mergeCell ref="S6:S17"/>
    <mergeCell ref="I8:I17"/>
    <mergeCell ref="H3:O3"/>
    <mergeCell ref="L4:L17"/>
    <mergeCell ref="P6:P17"/>
    <mergeCell ref="T3:V3"/>
    <mergeCell ref="A1:V1"/>
    <mergeCell ref="A2:V2"/>
    <mergeCell ref="A4:A17"/>
    <mergeCell ref="B4:D17"/>
    <mergeCell ref="E4:E17"/>
    <mergeCell ref="F4:K5"/>
    <mergeCell ref="Q6:Q17"/>
    <mergeCell ref="R6:R17"/>
    <mergeCell ref="T4:T17"/>
    <mergeCell ref="A3:G3"/>
    <mergeCell ref="N6:N17"/>
    <mergeCell ref="M6:M17"/>
    <mergeCell ref="Q4:S5"/>
    <mergeCell ref="O6:O17"/>
    <mergeCell ref="I6:K7"/>
    <mergeCell ref="M4:P5"/>
    <mergeCell ref="K8:K17"/>
    <mergeCell ref="F6:F17"/>
    <mergeCell ref="G6:G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0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31" width="0" style="1" hidden="1" customWidth="1"/>
    <col min="32" max="16384" width="9.140625" style="1"/>
  </cols>
  <sheetData>
    <row r="1" spans="1:22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s="11" customFormat="1" ht="19.5" customHeight="1" x14ac:dyDescent="0.2">
      <c r="A2" s="44" t="s">
        <v>56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s="11" customFormat="1" ht="18.75" customHeight="1" x14ac:dyDescent="0.2">
      <c r="A3" s="67"/>
      <c r="B3" s="67"/>
      <c r="C3" s="67"/>
      <c r="D3" s="67"/>
      <c r="E3" s="67"/>
      <c r="F3" s="67"/>
      <c r="G3" s="67"/>
      <c r="H3" s="68" t="s">
        <v>42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2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2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2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2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2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2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2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2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2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2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2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2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259</v>
      </c>
      <c r="F19" s="10">
        <v>56</v>
      </c>
      <c r="G19" s="10">
        <v>54</v>
      </c>
      <c r="H19" s="10">
        <v>2</v>
      </c>
      <c r="I19" s="10"/>
      <c r="J19" s="10">
        <v>1</v>
      </c>
      <c r="K19" s="10">
        <v>55</v>
      </c>
      <c r="L19" s="10"/>
      <c r="M19" s="10">
        <v>43</v>
      </c>
      <c r="N19" s="10"/>
      <c r="O19" s="10"/>
      <c r="P19" s="10">
        <v>12</v>
      </c>
      <c r="Q19" s="10"/>
      <c r="R19" s="10"/>
      <c r="S19" s="10"/>
      <c r="T19" s="10">
        <v>27</v>
      </c>
      <c r="U19" s="10">
        <v>287</v>
      </c>
      <c r="V19" s="10">
        <v>4</v>
      </c>
      <c r="W19" s="2">
        <f>E19+K19</f>
        <v>314</v>
      </c>
      <c r="X19" s="2">
        <f>L19+T19+U19</f>
        <v>314</v>
      </c>
      <c r="Y19" s="2">
        <f>F19</f>
        <v>56</v>
      </c>
      <c r="Z19" s="2">
        <f>G19+H19</f>
        <v>56</v>
      </c>
      <c r="AA19" s="2">
        <f>F19</f>
        <v>56</v>
      </c>
      <c r="AB19" s="2">
        <f>I19+J19+K19</f>
        <v>56</v>
      </c>
      <c r="AC19" s="2">
        <f>K19</f>
        <v>55</v>
      </c>
      <c r="AD19" s="2">
        <f>M19+N19+O19+P19</f>
        <v>55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71</v>
      </c>
      <c r="F20" s="7">
        <v>25</v>
      </c>
      <c r="G20" s="7">
        <v>21</v>
      </c>
      <c r="H20" s="7">
        <v>4</v>
      </c>
      <c r="I20" s="7"/>
      <c r="J20" s="7"/>
      <c r="K20" s="7">
        <v>25</v>
      </c>
      <c r="L20" s="7"/>
      <c r="M20" s="7">
        <v>19</v>
      </c>
      <c r="N20" s="7">
        <v>2</v>
      </c>
      <c r="O20" s="7"/>
      <c r="P20" s="7">
        <v>4</v>
      </c>
      <c r="Q20" s="7"/>
      <c r="R20" s="7"/>
      <c r="S20" s="7"/>
      <c r="T20" s="7">
        <v>1</v>
      </c>
      <c r="U20" s="10">
        <v>95</v>
      </c>
      <c r="V20" s="6"/>
      <c r="W20" s="2">
        <f>E20+K20</f>
        <v>96</v>
      </c>
      <c r="X20" s="2">
        <f>L20+T20+U20</f>
        <v>96</v>
      </c>
      <c r="Y20" s="2">
        <f>F20</f>
        <v>25</v>
      </c>
      <c r="Z20" s="2">
        <f>G20+H20</f>
        <v>25</v>
      </c>
      <c r="AA20" s="2">
        <f>F20</f>
        <v>25</v>
      </c>
      <c r="AB20" s="2">
        <f>I20+J20+K20</f>
        <v>25</v>
      </c>
      <c r="AC20" s="2">
        <f>K20</f>
        <v>25</v>
      </c>
      <c r="AD20" s="2">
        <f>M20+N20+O20+P20</f>
        <v>25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7">
        <v>275</v>
      </c>
      <c r="F21" s="7">
        <v>69</v>
      </c>
      <c r="G21" s="7">
        <v>39</v>
      </c>
      <c r="H21" s="7">
        <v>30</v>
      </c>
      <c r="I21" s="7"/>
      <c r="J21" s="7">
        <v>2</v>
      </c>
      <c r="K21" s="7">
        <v>67</v>
      </c>
      <c r="L21" s="7"/>
      <c r="M21" s="7">
        <v>67</v>
      </c>
      <c r="N21" s="7"/>
      <c r="O21" s="7"/>
      <c r="P21" s="7"/>
      <c r="Q21" s="7"/>
      <c r="R21" s="7"/>
      <c r="S21" s="7"/>
      <c r="T21" s="7">
        <v>2</v>
      </c>
      <c r="U21" s="7">
        <v>340</v>
      </c>
      <c r="V21" s="6"/>
      <c r="W21" s="2">
        <f>E21+K21</f>
        <v>342</v>
      </c>
      <c r="X21" s="2">
        <f>L21+T21+U21</f>
        <v>342</v>
      </c>
      <c r="Y21" s="2">
        <f>F21</f>
        <v>69</v>
      </c>
      <c r="Z21" s="2">
        <f>G21+H21</f>
        <v>69</v>
      </c>
      <c r="AA21" s="2">
        <f>F21</f>
        <v>69</v>
      </c>
      <c r="AB21" s="2">
        <f>I21+J21+K21</f>
        <v>69</v>
      </c>
      <c r="AC21" s="2">
        <f>K21</f>
        <v>67</v>
      </c>
      <c r="AD21" s="2">
        <f>M21+N21+O21+P21</f>
        <v>67</v>
      </c>
    </row>
    <row r="22" spans="1:30" x14ac:dyDescent="0.2">
      <c r="A22" s="23">
        <v>4</v>
      </c>
      <c r="B22" s="63" t="s">
        <v>37</v>
      </c>
      <c r="C22" s="63"/>
      <c r="D22" s="63"/>
      <c r="E22" s="3">
        <v>605</v>
      </c>
      <c r="F22" s="3">
        <v>150</v>
      </c>
      <c r="G22" s="3">
        <v>114</v>
      </c>
      <c r="H22" s="3">
        <v>36</v>
      </c>
      <c r="I22" s="3"/>
      <c r="J22" s="3">
        <v>3</v>
      </c>
      <c r="K22" s="3">
        <v>147</v>
      </c>
      <c r="L22" s="3"/>
      <c r="M22" s="3">
        <v>129</v>
      </c>
      <c r="N22" s="3">
        <v>2</v>
      </c>
      <c r="O22" s="3"/>
      <c r="P22" s="3">
        <v>16</v>
      </c>
      <c r="Q22" s="3"/>
      <c r="R22" s="3"/>
      <c r="S22" s="3"/>
      <c r="T22" s="3">
        <v>30</v>
      </c>
      <c r="U22" s="3">
        <v>722</v>
      </c>
      <c r="V22" s="3">
        <v>4</v>
      </c>
      <c r="W22" s="2">
        <f>E22+K22</f>
        <v>752</v>
      </c>
      <c r="X22" s="2">
        <f>L22+T22+U22</f>
        <v>752</v>
      </c>
      <c r="Y22" s="2">
        <f>F22</f>
        <v>150</v>
      </c>
      <c r="Z22" s="2">
        <f>G22+H22</f>
        <v>150</v>
      </c>
      <c r="AA22" s="2">
        <f>F22</f>
        <v>150</v>
      </c>
      <c r="AB22" s="2">
        <f>I22+J22+K22</f>
        <v>150</v>
      </c>
      <c r="AC22" s="2">
        <f>K22</f>
        <v>147</v>
      </c>
      <c r="AD22" s="2">
        <f>M22+N22+O22+P22</f>
        <v>147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4" spans="1:30" x14ac:dyDescent="0.2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</row>
  </sheetData>
  <mergeCells count="39">
    <mergeCell ref="B24:W24"/>
    <mergeCell ref="B20:D20"/>
    <mergeCell ref="B21:D21"/>
    <mergeCell ref="B18:D18"/>
    <mergeCell ref="W18:X18"/>
    <mergeCell ref="B22:D22"/>
    <mergeCell ref="Y18:Z18"/>
    <mergeCell ref="AA18:AB18"/>
    <mergeCell ref="A3:G3"/>
    <mergeCell ref="H3:V3"/>
    <mergeCell ref="N6:N17"/>
    <mergeCell ref="B23:W23"/>
    <mergeCell ref="Q4:S5"/>
    <mergeCell ref="AC18:AD18"/>
    <mergeCell ref="B19:D19"/>
    <mergeCell ref="P6:P17"/>
    <mergeCell ref="Q6:Q17"/>
    <mergeCell ref="R6:R17"/>
    <mergeCell ref="S6:S17"/>
    <mergeCell ref="I8:I17"/>
    <mergeCell ref="J8:J17"/>
    <mergeCell ref="O6:O17"/>
    <mergeCell ref="L4:L17"/>
    <mergeCell ref="V4:V17"/>
    <mergeCell ref="F6:F17"/>
    <mergeCell ref="G6:G17"/>
    <mergeCell ref="H6:H17"/>
    <mergeCell ref="I6:K7"/>
    <mergeCell ref="M6:M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V36"/>
  <sheetViews>
    <sheetView topLeftCell="A7" workbookViewId="0">
      <selection activeCell="M30" sqref="M30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34" customFormat="1" ht="18.75" customHeight="1" x14ac:dyDescent="0.2">
      <c r="A1" s="80" t="s">
        <v>31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</row>
    <row r="2" spans="1:22" s="34" customFormat="1" ht="19.5" customHeight="1" x14ac:dyDescent="0.2">
      <c r="A2" s="80" t="s">
        <v>57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</row>
    <row r="3" spans="1:22" s="34" customFormat="1" ht="18.75" customHeight="1" x14ac:dyDescent="0.2">
      <c r="A3" s="97" t="s">
        <v>42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</row>
    <row r="4" spans="1:22" s="34" customFormat="1" ht="41.25" customHeight="1" x14ac:dyDescent="0.2">
      <c r="A4" s="71"/>
      <c r="B4" s="72"/>
      <c r="C4" s="72"/>
      <c r="D4" s="72"/>
      <c r="E4" s="81" t="s">
        <v>29</v>
      </c>
      <c r="F4" s="72" t="s">
        <v>28</v>
      </c>
      <c r="G4" s="72"/>
      <c r="H4" s="72"/>
      <c r="I4" s="72"/>
      <c r="J4" s="72"/>
      <c r="K4" s="72"/>
      <c r="L4" s="81" t="s">
        <v>27</v>
      </c>
      <c r="M4" s="73" t="s">
        <v>26</v>
      </c>
      <c r="N4" s="74"/>
      <c r="O4" s="74"/>
      <c r="P4" s="75"/>
      <c r="Q4" s="72" t="s">
        <v>25</v>
      </c>
      <c r="R4" s="72"/>
      <c r="S4" s="72"/>
      <c r="T4" s="71" t="s">
        <v>24</v>
      </c>
      <c r="U4" s="81" t="s">
        <v>23</v>
      </c>
      <c r="V4" s="71" t="s">
        <v>22</v>
      </c>
    </row>
    <row r="5" spans="1:22" s="34" customFormat="1" ht="53.25" customHeight="1" x14ac:dyDescent="0.2">
      <c r="A5" s="71"/>
      <c r="B5" s="72"/>
      <c r="C5" s="72"/>
      <c r="D5" s="72"/>
      <c r="E5" s="82"/>
      <c r="F5" s="72"/>
      <c r="G5" s="72"/>
      <c r="H5" s="72"/>
      <c r="I5" s="72"/>
      <c r="J5" s="72"/>
      <c r="K5" s="72"/>
      <c r="L5" s="82"/>
      <c r="M5" s="76"/>
      <c r="N5" s="77"/>
      <c r="O5" s="77"/>
      <c r="P5" s="78"/>
      <c r="Q5" s="72"/>
      <c r="R5" s="72"/>
      <c r="S5" s="72"/>
      <c r="T5" s="71"/>
      <c r="U5" s="82"/>
      <c r="V5" s="71"/>
    </row>
    <row r="6" spans="1:22" s="34" customFormat="1" ht="33.75" customHeight="1" x14ac:dyDescent="0.2">
      <c r="A6" s="71"/>
      <c r="B6" s="72"/>
      <c r="C6" s="72"/>
      <c r="D6" s="72"/>
      <c r="E6" s="82"/>
      <c r="F6" s="71" t="s">
        <v>14</v>
      </c>
      <c r="G6" s="71" t="s">
        <v>21</v>
      </c>
      <c r="H6" s="71" t="s">
        <v>20</v>
      </c>
      <c r="I6" s="72" t="s">
        <v>19</v>
      </c>
      <c r="J6" s="72"/>
      <c r="K6" s="72"/>
      <c r="L6" s="82"/>
      <c r="M6" s="71" t="s">
        <v>18</v>
      </c>
      <c r="N6" s="71" t="s">
        <v>17</v>
      </c>
      <c r="O6" s="71" t="s">
        <v>16</v>
      </c>
      <c r="P6" s="81" t="s">
        <v>15</v>
      </c>
      <c r="Q6" s="71" t="s">
        <v>14</v>
      </c>
      <c r="R6" s="71" t="s">
        <v>13</v>
      </c>
      <c r="S6" s="84" t="s">
        <v>12</v>
      </c>
      <c r="T6" s="71"/>
      <c r="U6" s="82"/>
      <c r="V6" s="71"/>
    </row>
    <row r="7" spans="1:22" s="34" customFormat="1" ht="18.75" customHeight="1" x14ac:dyDescent="0.2">
      <c r="A7" s="71"/>
      <c r="B7" s="72"/>
      <c r="C7" s="72"/>
      <c r="D7" s="72"/>
      <c r="E7" s="82"/>
      <c r="F7" s="71"/>
      <c r="G7" s="71"/>
      <c r="H7" s="71"/>
      <c r="I7" s="72"/>
      <c r="J7" s="72"/>
      <c r="K7" s="72"/>
      <c r="L7" s="82"/>
      <c r="M7" s="71"/>
      <c r="N7" s="71"/>
      <c r="O7" s="71"/>
      <c r="P7" s="82"/>
      <c r="Q7" s="71"/>
      <c r="R7" s="71"/>
      <c r="S7" s="84"/>
      <c r="T7" s="71"/>
      <c r="U7" s="82"/>
      <c r="V7" s="71"/>
    </row>
    <row r="8" spans="1:22" s="34" customFormat="1" ht="30" customHeight="1" x14ac:dyDescent="0.2">
      <c r="A8" s="71"/>
      <c r="B8" s="72"/>
      <c r="C8" s="72"/>
      <c r="D8" s="72"/>
      <c r="E8" s="82"/>
      <c r="F8" s="71"/>
      <c r="G8" s="71"/>
      <c r="H8" s="71"/>
      <c r="I8" s="71" t="s">
        <v>11</v>
      </c>
      <c r="J8" s="71" t="s">
        <v>10</v>
      </c>
      <c r="K8" s="71" t="s">
        <v>9</v>
      </c>
      <c r="L8" s="82"/>
      <c r="M8" s="71"/>
      <c r="N8" s="71"/>
      <c r="O8" s="71"/>
      <c r="P8" s="82"/>
      <c r="Q8" s="71"/>
      <c r="R8" s="71"/>
      <c r="S8" s="84"/>
      <c r="T8" s="71"/>
      <c r="U8" s="82"/>
      <c r="V8" s="71"/>
    </row>
    <row r="9" spans="1:22" s="34" customFormat="1" ht="15" customHeight="1" x14ac:dyDescent="0.2">
      <c r="A9" s="71"/>
      <c r="B9" s="72"/>
      <c r="C9" s="72"/>
      <c r="D9" s="72"/>
      <c r="E9" s="82"/>
      <c r="F9" s="71"/>
      <c r="G9" s="71"/>
      <c r="H9" s="71"/>
      <c r="I9" s="71"/>
      <c r="J9" s="71"/>
      <c r="K9" s="71"/>
      <c r="L9" s="82"/>
      <c r="M9" s="71"/>
      <c r="N9" s="71"/>
      <c r="O9" s="71"/>
      <c r="P9" s="82"/>
      <c r="Q9" s="71"/>
      <c r="R9" s="71"/>
      <c r="S9" s="84"/>
      <c r="T9" s="71"/>
      <c r="U9" s="82"/>
      <c r="V9" s="71"/>
    </row>
    <row r="10" spans="1:22" s="34" customFormat="1" ht="15" customHeight="1" x14ac:dyDescent="0.2">
      <c r="A10" s="71"/>
      <c r="B10" s="72"/>
      <c r="C10" s="72"/>
      <c r="D10" s="72"/>
      <c r="E10" s="82"/>
      <c r="F10" s="71"/>
      <c r="G10" s="71"/>
      <c r="H10" s="71"/>
      <c r="I10" s="71"/>
      <c r="J10" s="71"/>
      <c r="K10" s="71"/>
      <c r="L10" s="82"/>
      <c r="M10" s="71"/>
      <c r="N10" s="71"/>
      <c r="O10" s="71"/>
      <c r="P10" s="82"/>
      <c r="Q10" s="71"/>
      <c r="R10" s="71"/>
      <c r="S10" s="84"/>
      <c r="T10" s="71"/>
      <c r="U10" s="82"/>
      <c r="V10" s="71"/>
    </row>
    <row r="11" spans="1:22" s="34" customFormat="1" ht="15" customHeight="1" x14ac:dyDescent="0.2">
      <c r="A11" s="71"/>
      <c r="B11" s="72"/>
      <c r="C11" s="72"/>
      <c r="D11" s="72"/>
      <c r="E11" s="82"/>
      <c r="F11" s="71"/>
      <c r="G11" s="71"/>
      <c r="H11" s="71"/>
      <c r="I11" s="71"/>
      <c r="J11" s="71"/>
      <c r="K11" s="71"/>
      <c r="L11" s="82"/>
      <c r="M11" s="71"/>
      <c r="N11" s="71"/>
      <c r="O11" s="71"/>
      <c r="P11" s="82"/>
      <c r="Q11" s="71"/>
      <c r="R11" s="71"/>
      <c r="S11" s="84"/>
      <c r="T11" s="71"/>
      <c r="U11" s="82"/>
      <c r="V11" s="71"/>
    </row>
    <row r="12" spans="1:22" s="34" customFormat="1" ht="15" customHeight="1" x14ac:dyDescent="0.2">
      <c r="A12" s="71"/>
      <c r="B12" s="72"/>
      <c r="C12" s="72"/>
      <c r="D12" s="72"/>
      <c r="E12" s="82"/>
      <c r="F12" s="71"/>
      <c r="G12" s="71"/>
      <c r="H12" s="71"/>
      <c r="I12" s="71"/>
      <c r="J12" s="71"/>
      <c r="K12" s="71"/>
      <c r="L12" s="82"/>
      <c r="M12" s="71"/>
      <c r="N12" s="71"/>
      <c r="O12" s="71"/>
      <c r="P12" s="82"/>
      <c r="Q12" s="71"/>
      <c r="R12" s="71"/>
      <c r="S12" s="84"/>
      <c r="T12" s="71"/>
      <c r="U12" s="82"/>
      <c r="V12" s="71"/>
    </row>
    <row r="13" spans="1:22" s="34" customFormat="1" ht="15" customHeight="1" x14ac:dyDescent="0.2">
      <c r="A13" s="71"/>
      <c r="B13" s="72"/>
      <c r="C13" s="72"/>
      <c r="D13" s="72"/>
      <c r="E13" s="82"/>
      <c r="F13" s="71"/>
      <c r="G13" s="71"/>
      <c r="H13" s="71"/>
      <c r="I13" s="71"/>
      <c r="J13" s="71"/>
      <c r="K13" s="71"/>
      <c r="L13" s="82"/>
      <c r="M13" s="71"/>
      <c r="N13" s="71"/>
      <c r="O13" s="71"/>
      <c r="P13" s="82"/>
      <c r="Q13" s="71"/>
      <c r="R13" s="71"/>
      <c r="S13" s="84"/>
      <c r="T13" s="71"/>
      <c r="U13" s="82"/>
      <c r="V13" s="71"/>
    </row>
    <row r="14" spans="1:22" s="34" customFormat="1" ht="15" customHeight="1" x14ac:dyDescent="0.2">
      <c r="A14" s="71"/>
      <c r="B14" s="72"/>
      <c r="C14" s="72"/>
      <c r="D14" s="72"/>
      <c r="E14" s="82"/>
      <c r="F14" s="71"/>
      <c r="G14" s="71"/>
      <c r="H14" s="71"/>
      <c r="I14" s="71"/>
      <c r="J14" s="71"/>
      <c r="K14" s="71"/>
      <c r="L14" s="82"/>
      <c r="M14" s="71"/>
      <c r="N14" s="71"/>
      <c r="O14" s="71"/>
      <c r="P14" s="82"/>
      <c r="Q14" s="71"/>
      <c r="R14" s="71"/>
      <c r="S14" s="84"/>
      <c r="T14" s="71"/>
      <c r="U14" s="82"/>
      <c r="V14" s="71"/>
    </row>
    <row r="15" spans="1:22" s="34" customFormat="1" ht="15" customHeight="1" x14ac:dyDescent="0.2">
      <c r="A15" s="71"/>
      <c r="B15" s="72"/>
      <c r="C15" s="72"/>
      <c r="D15" s="72"/>
      <c r="E15" s="82"/>
      <c r="F15" s="71"/>
      <c r="G15" s="71"/>
      <c r="H15" s="71"/>
      <c r="I15" s="71"/>
      <c r="J15" s="71"/>
      <c r="K15" s="71"/>
      <c r="L15" s="82"/>
      <c r="M15" s="71"/>
      <c r="N15" s="71"/>
      <c r="O15" s="71"/>
      <c r="P15" s="82"/>
      <c r="Q15" s="71"/>
      <c r="R15" s="71"/>
      <c r="S15" s="84"/>
      <c r="T15" s="71"/>
      <c r="U15" s="82"/>
      <c r="V15" s="71"/>
    </row>
    <row r="16" spans="1:22" s="34" customFormat="1" ht="15" customHeight="1" x14ac:dyDescent="0.2">
      <c r="A16" s="71"/>
      <c r="B16" s="72"/>
      <c r="C16" s="72"/>
      <c r="D16" s="72"/>
      <c r="E16" s="82"/>
      <c r="F16" s="71"/>
      <c r="G16" s="71"/>
      <c r="H16" s="71"/>
      <c r="I16" s="71"/>
      <c r="J16" s="71"/>
      <c r="K16" s="71"/>
      <c r="L16" s="82"/>
      <c r="M16" s="71"/>
      <c r="N16" s="71"/>
      <c r="O16" s="71"/>
      <c r="P16" s="82"/>
      <c r="Q16" s="71"/>
      <c r="R16" s="71"/>
      <c r="S16" s="84"/>
      <c r="T16" s="71"/>
      <c r="U16" s="82"/>
      <c r="V16" s="71"/>
    </row>
    <row r="17" spans="1:22" s="34" customFormat="1" ht="15" customHeight="1" x14ac:dyDescent="0.2">
      <c r="A17" s="71"/>
      <c r="B17" s="72"/>
      <c r="C17" s="72"/>
      <c r="D17" s="72"/>
      <c r="E17" s="83"/>
      <c r="F17" s="71"/>
      <c r="G17" s="71"/>
      <c r="H17" s="71"/>
      <c r="I17" s="71"/>
      <c r="J17" s="71"/>
      <c r="K17" s="71"/>
      <c r="L17" s="83"/>
      <c r="M17" s="71"/>
      <c r="N17" s="71"/>
      <c r="O17" s="71"/>
      <c r="P17" s="83"/>
      <c r="Q17" s="71"/>
      <c r="R17" s="71"/>
      <c r="S17" s="84"/>
      <c r="T17" s="71"/>
      <c r="U17" s="83"/>
      <c r="V17" s="71"/>
    </row>
    <row r="18" spans="1:22" s="36" customFormat="1" x14ac:dyDescent="0.2">
      <c r="A18" s="38"/>
      <c r="B18" s="93"/>
      <c r="C18" s="94"/>
      <c r="D18" s="95"/>
      <c r="E18" s="37">
        <v>1</v>
      </c>
      <c r="F18" s="38">
        <v>2</v>
      </c>
      <c r="G18" s="37">
        <v>3</v>
      </c>
      <c r="H18" s="38">
        <v>4</v>
      </c>
      <c r="I18" s="37">
        <v>5</v>
      </c>
      <c r="J18" s="38">
        <v>6</v>
      </c>
      <c r="K18" s="37">
        <v>7</v>
      </c>
      <c r="L18" s="37">
        <v>8</v>
      </c>
      <c r="M18" s="37">
        <v>9</v>
      </c>
      <c r="N18" s="37">
        <v>10</v>
      </c>
      <c r="O18" s="37">
        <v>11</v>
      </c>
      <c r="P18" s="37">
        <v>12</v>
      </c>
      <c r="Q18" s="37">
        <v>13</v>
      </c>
      <c r="R18" s="37">
        <v>14</v>
      </c>
      <c r="S18" s="37">
        <v>15</v>
      </c>
      <c r="T18" s="37">
        <v>16</v>
      </c>
      <c r="U18" s="37">
        <v>17</v>
      </c>
      <c r="V18" s="37">
        <v>18</v>
      </c>
    </row>
    <row r="19" spans="1:22" s="34" customFormat="1" ht="51.75" customHeight="1" x14ac:dyDescent="0.2">
      <c r="A19" s="35">
        <v>1</v>
      </c>
      <c r="B19" s="89" t="s">
        <v>4</v>
      </c>
      <c r="C19" s="90"/>
      <c r="D19" s="91"/>
      <c r="E19" s="33">
        <v>144</v>
      </c>
      <c r="F19" s="33">
        <v>17</v>
      </c>
      <c r="G19" s="33">
        <v>17</v>
      </c>
      <c r="H19" s="33">
        <v>0</v>
      </c>
      <c r="I19" s="33">
        <v>0</v>
      </c>
      <c r="J19" s="33">
        <v>2</v>
      </c>
      <c r="K19" s="33">
        <v>15</v>
      </c>
      <c r="L19" s="33">
        <v>0</v>
      </c>
      <c r="M19" s="33">
        <v>7</v>
      </c>
      <c r="N19" s="33">
        <v>2</v>
      </c>
      <c r="O19" s="33">
        <v>0</v>
      </c>
      <c r="P19" s="33">
        <v>5</v>
      </c>
      <c r="Q19" s="33">
        <v>4</v>
      </c>
      <c r="R19" s="33">
        <v>1</v>
      </c>
      <c r="S19" s="33">
        <v>3</v>
      </c>
      <c r="T19" s="33">
        <v>7</v>
      </c>
      <c r="U19" s="33">
        <v>152</v>
      </c>
      <c r="V19" s="33">
        <v>0</v>
      </c>
    </row>
    <row r="20" spans="1:22" s="32" customFormat="1" ht="59.25" customHeight="1" x14ac:dyDescent="0.25">
      <c r="A20" s="31" t="s">
        <v>3</v>
      </c>
      <c r="B20" s="89" t="s">
        <v>2</v>
      </c>
      <c r="C20" s="90"/>
      <c r="D20" s="91"/>
      <c r="E20" s="33">
        <v>67</v>
      </c>
      <c r="F20" s="30">
        <v>9</v>
      </c>
      <c r="G20" s="30">
        <v>9</v>
      </c>
      <c r="H20" s="30">
        <v>0</v>
      </c>
      <c r="I20" s="30">
        <v>0</v>
      </c>
      <c r="J20" s="30">
        <v>1</v>
      </c>
      <c r="K20" s="30">
        <v>8</v>
      </c>
      <c r="L20" s="30">
        <v>0</v>
      </c>
      <c r="M20" s="30">
        <v>5</v>
      </c>
      <c r="N20" s="30">
        <v>0</v>
      </c>
      <c r="O20" s="30">
        <v>0</v>
      </c>
      <c r="P20" s="30">
        <v>3</v>
      </c>
      <c r="Q20" s="30">
        <v>2</v>
      </c>
      <c r="R20" s="30">
        <v>1</v>
      </c>
      <c r="S20" s="30">
        <v>1</v>
      </c>
      <c r="T20" s="30">
        <v>5</v>
      </c>
      <c r="U20" s="33">
        <v>70</v>
      </c>
      <c r="V20" s="29">
        <v>0</v>
      </c>
    </row>
    <row r="21" spans="1:22" s="28" customFormat="1" ht="63.75" customHeight="1" x14ac:dyDescent="0.25">
      <c r="A21" s="31" t="s">
        <v>1</v>
      </c>
      <c r="B21" s="89" t="s">
        <v>0</v>
      </c>
      <c r="C21" s="90"/>
      <c r="D21" s="91"/>
      <c r="E21" s="30">
        <v>168</v>
      </c>
      <c r="F21" s="30">
        <v>34</v>
      </c>
      <c r="G21" s="30">
        <v>19</v>
      </c>
      <c r="H21" s="30">
        <v>15</v>
      </c>
      <c r="I21" s="30">
        <v>0</v>
      </c>
      <c r="J21" s="30">
        <v>6</v>
      </c>
      <c r="K21" s="30">
        <v>28</v>
      </c>
      <c r="L21" s="30">
        <v>0</v>
      </c>
      <c r="M21" s="30">
        <v>15</v>
      </c>
      <c r="N21" s="30">
        <v>0</v>
      </c>
      <c r="O21" s="30">
        <v>0</v>
      </c>
      <c r="P21" s="30">
        <v>13</v>
      </c>
      <c r="Q21" s="30">
        <v>2</v>
      </c>
      <c r="R21" s="30">
        <v>1</v>
      </c>
      <c r="S21" s="30">
        <v>1</v>
      </c>
      <c r="T21" s="30">
        <v>16</v>
      </c>
      <c r="U21" s="30">
        <v>180</v>
      </c>
      <c r="V21" s="29">
        <v>0</v>
      </c>
    </row>
    <row r="22" spans="1:22" x14ac:dyDescent="0.2">
      <c r="A22" s="27">
        <v>4</v>
      </c>
      <c r="B22" s="86" t="s">
        <v>37</v>
      </c>
      <c r="C22" s="86"/>
      <c r="D22" s="86"/>
      <c r="E22" s="26">
        <f t="shared" ref="E22:V22" si="0">SUM(E19:E21)</f>
        <v>379</v>
      </c>
      <c r="F22" s="26">
        <f t="shared" si="0"/>
        <v>60</v>
      </c>
      <c r="G22" s="26">
        <f t="shared" si="0"/>
        <v>45</v>
      </c>
      <c r="H22" s="26">
        <f t="shared" si="0"/>
        <v>15</v>
      </c>
      <c r="I22" s="26">
        <f t="shared" si="0"/>
        <v>0</v>
      </c>
      <c r="J22" s="26">
        <f t="shared" si="0"/>
        <v>9</v>
      </c>
      <c r="K22" s="26">
        <f t="shared" si="0"/>
        <v>51</v>
      </c>
      <c r="L22" s="26">
        <f t="shared" si="0"/>
        <v>0</v>
      </c>
      <c r="M22" s="26">
        <f t="shared" si="0"/>
        <v>27</v>
      </c>
      <c r="N22" s="26">
        <f t="shared" si="0"/>
        <v>2</v>
      </c>
      <c r="O22" s="26">
        <f t="shared" si="0"/>
        <v>0</v>
      </c>
      <c r="P22" s="26">
        <f t="shared" si="0"/>
        <v>21</v>
      </c>
      <c r="Q22" s="26">
        <f t="shared" si="0"/>
        <v>8</v>
      </c>
      <c r="R22" s="26">
        <f t="shared" si="0"/>
        <v>3</v>
      </c>
      <c r="S22" s="26">
        <f t="shared" si="0"/>
        <v>5</v>
      </c>
      <c r="T22" s="26">
        <f t="shared" si="0"/>
        <v>28</v>
      </c>
      <c r="U22" s="26">
        <f t="shared" si="0"/>
        <v>402</v>
      </c>
      <c r="V22" s="26">
        <f t="shared" si="0"/>
        <v>0</v>
      </c>
    </row>
    <row r="23" spans="1:22" x14ac:dyDescent="0.2"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</row>
    <row r="24" spans="1:22" x14ac:dyDescent="0.2"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</row>
    <row r="25" spans="1:22" x14ac:dyDescent="0.2"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</row>
    <row r="27" spans="1:22" x14ac:dyDescent="0.2">
      <c r="D27" s="96" t="s">
        <v>65</v>
      </c>
      <c r="E27" s="96"/>
      <c r="F27" s="96"/>
      <c r="G27" s="96"/>
      <c r="H27" s="96"/>
    </row>
    <row r="36" spans="3:22" x14ac:dyDescent="0.2"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</row>
  </sheetData>
  <mergeCells count="37">
    <mergeCell ref="G6:G17"/>
    <mergeCell ref="N6:N17"/>
    <mergeCell ref="A3:V3"/>
    <mergeCell ref="T4:T17"/>
    <mergeCell ref="V4:V17"/>
    <mergeCell ref="R6:R17"/>
    <mergeCell ref="K8:K17"/>
    <mergeCell ref="F4:K5"/>
    <mergeCell ref="F6:F17"/>
    <mergeCell ref="B19:D19"/>
    <mergeCell ref="B18:D18"/>
    <mergeCell ref="A1:V1"/>
    <mergeCell ref="A2:V2"/>
    <mergeCell ref="A4:A17"/>
    <mergeCell ref="B4:D17"/>
    <mergeCell ref="E4:E17"/>
    <mergeCell ref="Q4:S5"/>
    <mergeCell ref="C36:V36"/>
    <mergeCell ref="L4:L17"/>
    <mergeCell ref="M4:P5"/>
    <mergeCell ref="H6:H17"/>
    <mergeCell ref="I6:K7"/>
    <mergeCell ref="M6:M17"/>
    <mergeCell ref="D27:H27"/>
    <mergeCell ref="B25:V25"/>
    <mergeCell ref="S6:S17"/>
    <mergeCell ref="U4:U17"/>
    <mergeCell ref="B24:V24"/>
    <mergeCell ref="B23:V23"/>
    <mergeCell ref="B21:D21"/>
    <mergeCell ref="B22:D22"/>
    <mergeCell ref="B20:D20"/>
    <mergeCell ref="P6:P17"/>
    <mergeCell ref="I8:I17"/>
    <mergeCell ref="Q6:Q17"/>
    <mergeCell ref="J8:J17"/>
    <mergeCell ref="O6:O1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0"/>
  </sheetPr>
  <dimension ref="A1:AD24"/>
  <sheetViews>
    <sheetView workbookViewId="0">
      <selection activeCell="B4" sqref="B4:D17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9.140625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31" width="0" style="1" hidden="1" customWidth="1"/>
    <col min="32" max="16384" width="9.140625" style="1"/>
  </cols>
  <sheetData>
    <row r="1" spans="1:23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3" s="11" customFormat="1" ht="19.5" customHeight="1" x14ac:dyDescent="0.2">
      <c r="A2" s="44" t="s">
        <v>58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3" s="11" customFormat="1" ht="18.75" customHeight="1" x14ac:dyDescent="0.2">
      <c r="A3" s="67"/>
      <c r="B3" s="67"/>
      <c r="C3" s="67"/>
      <c r="D3" s="67"/>
      <c r="E3" s="67"/>
      <c r="F3" s="67"/>
      <c r="G3" s="67"/>
      <c r="H3" s="46" t="s">
        <v>39</v>
      </c>
      <c r="I3" s="46"/>
      <c r="J3" s="46"/>
      <c r="K3" s="46"/>
      <c r="L3" s="46"/>
      <c r="M3" s="46"/>
      <c r="N3" s="46"/>
      <c r="O3" s="46"/>
      <c r="P3" s="18"/>
      <c r="Q3" s="18"/>
      <c r="R3" s="18"/>
      <c r="S3" s="17"/>
      <c r="T3" s="69" t="s">
        <v>34</v>
      </c>
      <c r="U3" s="69"/>
      <c r="V3" s="69"/>
      <c r="W3" s="16"/>
    </row>
    <row r="4" spans="1:23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3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3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3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3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3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3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3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3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3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3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3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3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98" t="s">
        <v>8</v>
      </c>
      <c r="X18" s="99"/>
      <c r="Y18" s="98" t="s">
        <v>7</v>
      </c>
      <c r="Z18" s="99"/>
      <c r="AA18" s="98" t="s">
        <v>6</v>
      </c>
      <c r="AB18" s="99"/>
      <c r="AC18" s="98" t="s">
        <v>5</v>
      </c>
      <c r="AD18" s="99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45</v>
      </c>
      <c r="F19" s="10">
        <v>12</v>
      </c>
      <c r="G19" s="10">
        <v>12</v>
      </c>
      <c r="H19" s="10"/>
      <c r="I19" s="10"/>
      <c r="J19" s="10">
        <v>2</v>
      </c>
      <c r="K19" s="10">
        <v>10</v>
      </c>
      <c r="L19" s="10"/>
      <c r="M19" s="10">
        <v>2</v>
      </c>
      <c r="N19" s="10">
        <v>6</v>
      </c>
      <c r="O19" s="10"/>
      <c r="P19" s="10">
        <v>2</v>
      </c>
      <c r="Q19" s="10"/>
      <c r="R19" s="10"/>
      <c r="S19" s="10"/>
      <c r="T19" s="10">
        <v>13</v>
      </c>
      <c r="U19" s="10">
        <v>42</v>
      </c>
      <c r="V19" s="10">
        <v>1</v>
      </c>
      <c r="W19" s="2">
        <f>E19+K19</f>
        <v>55</v>
      </c>
      <c r="X19" s="2">
        <f>L19+T19+U19</f>
        <v>55</v>
      </c>
      <c r="Y19" s="2">
        <f>F19</f>
        <v>12</v>
      </c>
      <c r="Z19" s="2">
        <f>G19+H19</f>
        <v>12</v>
      </c>
      <c r="AA19" s="2">
        <f>F19</f>
        <v>12</v>
      </c>
      <c r="AB19" s="2">
        <f>I19+J19+K19</f>
        <v>12</v>
      </c>
      <c r="AC19" s="2">
        <f>K19</f>
        <v>10</v>
      </c>
      <c r="AD19" s="2">
        <f>M19+N19+O19+P19</f>
        <v>10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29</v>
      </c>
      <c r="F20" s="7">
        <v>4</v>
      </c>
      <c r="G20" s="7">
        <v>3</v>
      </c>
      <c r="H20" s="7">
        <v>1</v>
      </c>
      <c r="I20" s="7"/>
      <c r="J20" s="7"/>
      <c r="K20" s="7">
        <v>4</v>
      </c>
      <c r="L20" s="7"/>
      <c r="M20" s="7">
        <v>3</v>
      </c>
      <c r="N20" s="7"/>
      <c r="O20" s="7"/>
      <c r="P20" s="7">
        <v>1</v>
      </c>
      <c r="Q20" s="7"/>
      <c r="R20" s="7"/>
      <c r="S20" s="7"/>
      <c r="T20" s="7"/>
      <c r="U20" s="10">
        <v>33</v>
      </c>
      <c r="V20" s="6"/>
      <c r="W20" s="2">
        <f>E20+K20</f>
        <v>33</v>
      </c>
      <c r="X20" s="2">
        <f>L20+T20+U20</f>
        <v>33</v>
      </c>
      <c r="Y20" s="2">
        <f>F20</f>
        <v>4</v>
      </c>
      <c r="Z20" s="2">
        <f>G20+H20</f>
        <v>4</v>
      </c>
      <c r="AA20" s="2">
        <f>F20</f>
        <v>4</v>
      </c>
      <c r="AB20" s="2">
        <f>I20+J20+K20</f>
        <v>4</v>
      </c>
      <c r="AC20" s="2">
        <f>K20</f>
        <v>4</v>
      </c>
      <c r="AD20" s="2">
        <f>M20+N20+O20+P20</f>
        <v>4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7">
        <v>42</v>
      </c>
      <c r="F21" s="7">
        <v>9</v>
      </c>
      <c r="G21" s="7"/>
      <c r="H21" s="7">
        <v>9</v>
      </c>
      <c r="I21" s="7"/>
      <c r="J21" s="7">
        <v>3</v>
      </c>
      <c r="K21" s="7">
        <v>6</v>
      </c>
      <c r="L21" s="7"/>
      <c r="M21" s="7">
        <v>2</v>
      </c>
      <c r="N21" s="7"/>
      <c r="O21" s="7"/>
      <c r="P21" s="7">
        <v>4</v>
      </c>
      <c r="Q21" s="7"/>
      <c r="R21" s="7"/>
      <c r="S21" s="7"/>
      <c r="T21" s="7">
        <v>1</v>
      </c>
      <c r="U21" s="7">
        <v>47</v>
      </c>
      <c r="V21" s="6">
        <v>1</v>
      </c>
      <c r="W21" s="2">
        <f>E21+K21</f>
        <v>48</v>
      </c>
      <c r="X21" s="2">
        <f>L21+T21+U21</f>
        <v>48</v>
      </c>
      <c r="Y21" s="2">
        <f>F21</f>
        <v>9</v>
      </c>
      <c r="Z21" s="2">
        <f>G21+H21</f>
        <v>9</v>
      </c>
      <c r="AA21" s="2">
        <f>F21</f>
        <v>9</v>
      </c>
      <c r="AB21" s="2">
        <f>I21+J21+K21</f>
        <v>9</v>
      </c>
      <c r="AC21" s="2">
        <f>K21</f>
        <v>6</v>
      </c>
      <c r="AD21" s="2">
        <f>M21+N21+O21+P21</f>
        <v>6</v>
      </c>
    </row>
    <row r="22" spans="1:30" x14ac:dyDescent="0.2">
      <c r="A22" s="23">
        <v>4</v>
      </c>
      <c r="B22" s="63" t="s">
        <v>37</v>
      </c>
      <c r="C22" s="63"/>
      <c r="D22" s="63"/>
      <c r="E22" s="3">
        <v>116</v>
      </c>
      <c r="F22" s="3">
        <v>25</v>
      </c>
      <c r="G22" s="3">
        <v>15</v>
      </c>
      <c r="H22" s="3">
        <v>10</v>
      </c>
      <c r="I22" s="3"/>
      <c r="J22" s="3">
        <v>5</v>
      </c>
      <c r="K22" s="3">
        <v>20</v>
      </c>
      <c r="L22" s="3"/>
      <c r="M22" s="3">
        <v>7</v>
      </c>
      <c r="N22" s="3">
        <v>6</v>
      </c>
      <c r="O22" s="3"/>
      <c r="P22" s="3">
        <v>7</v>
      </c>
      <c r="Q22" s="3"/>
      <c r="R22" s="3"/>
      <c r="S22" s="3"/>
      <c r="T22" s="3">
        <v>14</v>
      </c>
      <c r="U22" s="3">
        <v>122</v>
      </c>
      <c r="V22" s="3">
        <v>2</v>
      </c>
      <c r="W22" s="2">
        <f>E22+K22</f>
        <v>136</v>
      </c>
      <c r="X22" s="2">
        <f>L22+T22+U22</f>
        <v>136</v>
      </c>
      <c r="Y22" s="2">
        <f>F22</f>
        <v>25</v>
      </c>
      <c r="Z22" s="2">
        <f>G22+H22</f>
        <v>25</v>
      </c>
      <c r="AA22" s="2">
        <f>F22</f>
        <v>25</v>
      </c>
      <c r="AB22" s="2">
        <f>I22+J22+K22</f>
        <v>25</v>
      </c>
      <c r="AC22" s="2">
        <f>K22</f>
        <v>20</v>
      </c>
      <c r="AD22" s="2">
        <f>M22+N22+O22+P22</f>
        <v>20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4" spans="1:30" x14ac:dyDescent="0.2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</row>
  </sheetData>
  <mergeCells count="40">
    <mergeCell ref="A1:V1"/>
    <mergeCell ref="A2:V2"/>
    <mergeCell ref="A4:A17"/>
    <mergeCell ref="B4:D17"/>
    <mergeCell ref="E4:E17"/>
    <mergeCell ref="F4:K5"/>
    <mergeCell ref="A3:G3"/>
    <mergeCell ref="L4:L17"/>
    <mergeCell ref="H3:O3"/>
    <mergeCell ref="T3:V3"/>
    <mergeCell ref="AA18:AB18"/>
    <mergeCell ref="AC18:AD18"/>
    <mergeCell ref="B19:D19"/>
    <mergeCell ref="P6:P17"/>
    <mergeCell ref="Q6:Q17"/>
    <mergeCell ref="R6:R17"/>
    <mergeCell ref="S6:S17"/>
    <mergeCell ref="I8:I17"/>
    <mergeCell ref="O6:O17"/>
    <mergeCell ref="Y18:Z18"/>
    <mergeCell ref="B21:D21"/>
    <mergeCell ref="B22:D22"/>
    <mergeCell ref="U4:U17"/>
    <mergeCell ref="V4:V17"/>
    <mergeCell ref="F6:F17"/>
    <mergeCell ref="G6:G17"/>
    <mergeCell ref="J8:J17"/>
    <mergeCell ref="H6:H17"/>
    <mergeCell ref="I6:K7"/>
    <mergeCell ref="M4:P5"/>
    <mergeCell ref="B24:W24"/>
    <mergeCell ref="B18:D18"/>
    <mergeCell ref="W18:X18"/>
    <mergeCell ref="N6:N17"/>
    <mergeCell ref="B20:D20"/>
    <mergeCell ref="M6:M17"/>
    <mergeCell ref="K8:K17"/>
    <mergeCell ref="T4:T17"/>
    <mergeCell ref="B23:W23"/>
    <mergeCell ref="Q4:S5"/>
  </mergeCells>
  <pageMargins left="0.19685039370078741" right="0.15748031496062992" top="0.74803149606299213" bottom="0.74803149606299213" header="0.31496062992125984" footer="0.31496062992125984"/>
  <pageSetup paperSize="9" scale="72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0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2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s="11" customFormat="1" ht="19.5" customHeight="1" x14ac:dyDescent="0.2">
      <c r="A2" s="44" t="s">
        <v>59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s="11" customFormat="1" ht="18.75" customHeight="1" x14ac:dyDescent="0.2">
      <c r="A3" s="67"/>
      <c r="B3" s="67"/>
      <c r="C3" s="67"/>
      <c r="D3" s="67"/>
      <c r="E3" s="67"/>
      <c r="F3" s="67"/>
      <c r="G3" s="67"/>
      <c r="H3" s="68" t="s">
        <v>42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2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2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2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2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2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2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2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2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2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2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2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2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96</v>
      </c>
      <c r="F19" s="10">
        <v>20</v>
      </c>
      <c r="G19" s="10">
        <v>19</v>
      </c>
      <c r="H19" s="10">
        <v>1</v>
      </c>
      <c r="I19" s="10"/>
      <c r="J19" s="10"/>
      <c r="K19" s="10">
        <v>20</v>
      </c>
      <c r="L19" s="10"/>
      <c r="M19" s="10">
        <v>5</v>
      </c>
      <c r="N19" s="10">
        <v>1</v>
      </c>
      <c r="O19" s="10"/>
      <c r="P19" s="10">
        <v>14</v>
      </c>
      <c r="Q19" s="10"/>
      <c r="R19" s="10"/>
      <c r="S19" s="10"/>
      <c r="T19" s="10">
        <v>5</v>
      </c>
      <c r="U19" s="10">
        <v>111</v>
      </c>
      <c r="V19" s="10">
        <v>2</v>
      </c>
      <c r="W19" s="2">
        <f>E19+K19</f>
        <v>116</v>
      </c>
      <c r="X19" s="2">
        <f>L19+T19+U19</f>
        <v>116</v>
      </c>
      <c r="Y19" s="2">
        <f>F19</f>
        <v>20</v>
      </c>
      <c r="Z19" s="2">
        <f>G19+H19</f>
        <v>20</v>
      </c>
      <c r="AA19" s="2">
        <f>F19</f>
        <v>20</v>
      </c>
      <c r="AB19" s="2">
        <f>I19+J19+K19</f>
        <v>20</v>
      </c>
      <c r="AC19" s="2">
        <f>K19</f>
        <v>20</v>
      </c>
      <c r="AD19" s="2">
        <f>M19+N19+O19+P19</f>
        <v>20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18</v>
      </c>
      <c r="F20" s="7">
        <v>1</v>
      </c>
      <c r="G20" s="7">
        <v>1</v>
      </c>
      <c r="H20" s="7"/>
      <c r="I20" s="7"/>
      <c r="J20" s="7"/>
      <c r="K20" s="7">
        <v>1</v>
      </c>
      <c r="L20" s="7"/>
      <c r="M20" s="7"/>
      <c r="N20" s="7"/>
      <c r="O20" s="7"/>
      <c r="P20" s="7">
        <v>1</v>
      </c>
      <c r="Q20" s="7"/>
      <c r="R20" s="7"/>
      <c r="S20" s="7"/>
      <c r="T20" s="7"/>
      <c r="U20" s="10">
        <v>19</v>
      </c>
      <c r="V20" s="6"/>
      <c r="W20" s="2">
        <f>E20+K20</f>
        <v>19</v>
      </c>
      <c r="X20" s="2">
        <f>L20+T20+U20</f>
        <v>19</v>
      </c>
      <c r="Y20" s="2">
        <f>F20</f>
        <v>1</v>
      </c>
      <c r="Z20" s="2">
        <f>G20+H20</f>
        <v>1</v>
      </c>
      <c r="AA20" s="2">
        <f>F20</f>
        <v>1</v>
      </c>
      <c r="AB20" s="2">
        <f>I20+J20+K20</f>
        <v>1</v>
      </c>
      <c r="AC20" s="2">
        <f>K20</f>
        <v>1</v>
      </c>
      <c r="AD20" s="2">
        <f>M20+N20+O20+P20</f>
        <v>1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7">
        <v>64</v>
      </c>
      <c r="F21" s="7">
        <v>5</v>
      </c>
      <c r="G21" s="7">
        <v>5</v>
      </c>
      <c r="H21" s="7"/>
      <c r="I21" s="7"/>
      <c r="J21" s="7"/>
      <c r="K21" s="7">
        <v>5</v>
      </c>
      <c r="L21" s="7"/>
      <c r="M21" s="7">
        <v>2</v>
      </c>
      <c r="N21" s="7">
        <v>1</v>
      </c>
      <c r="O21" s="7"/>
      <c r="P21" s="7">
        <v>2</v>
      </c>
      <c r="Q21" s="7"/>
      <c r="R21" s="7"/>
      <c r="S21" s="7"/>
      <c r="T21" s="7">
        <v>2</v>
      </c>
      <c r="U21" s="7">
        <v>67</v>
      </c>
      <c r="V21" s="6">
        <v>1</v>
      </c>
      <c r="W21" s="2">
        <f>E21+K21</f>
        <v>69</v>
      </c>
      <c r="X21" s="2">
        <f>L21+T21+U21</f>
        <v>69</v>
      </c>
      <c r="Y21" s="2">
        <f>F21</f>
        <v>5</v>
      </c>
      <c r="Z21" s="2">
        <f>G21+H21</f>
        <v>5</v>
      </c>
      <c r="AA21" s="2">
        <f>F21</f>
        <v>5</v>
      </c>
      <c r="AB21" s="2">
        <f>I21+J21+K21</f>
        <v>5</v>
      </c>
      <c r="AC21" s="2">
        <f>K21</f>
        <v>5</v>
      </c>
      <c r="AD21" s="2">
        <f>M21+N21+O21+P21</f>
        <v>5</v>
      </c>
    </row>
    <row r="22" spans="1:30" x14ac:dyDescent="0.2">
      <c r="A22" s="23">
        <v>4</v>
      </c>
      <c r="B22" s="63" t="s">
        <v>37</v>
      </c>
      <c r="C22" s="63"/>
      <c r="D22" s="63"/>
      <c r="E22" s="3">
        <v>178</v>
      </c>
      <c r="F22" s="3">
        <v>26</v>
      </c>
      <c r="G22" s="3">
        <v>25</v>
      </c>
      <c r="H22" s="3">
        <v>1</v>
      </c>
      <c r="I22" s="3"/>
      <c r="J22" s="3"/>
      <c r="K22" s="3">
        <v>26</v>
      </c>
      <c r="L22" s="3"/>
      <c r="M22" s="3">
        <v>7</v>
      </c>
      <c r="N22" s="3">
        <v>2</v>
      </c>
      <c r="O22" s="3"/>
      <c r="P22" s="3">
        <v>17</v>
      </c>
      <c r="Q22" s="3"/>
      <c r="R22" s="3"/>
      <c r="S22" s="3"/>
      <c r="T22" s="3">
        <v>7</v>
      </c>
      <c r="U22" s="3">
        <v>197</v>
      </c>
      <c r="V22" s="3">
        <v>3</v>
      </c>
      <c r="W22" s="2">
        <f>E22+K22</f>
        <v>204</v>
      </c>
      <c r="X22" s="2">
        <f>L22+T22+U22</f>
        <v>204</v>
      </c>
      <c r="Y22" s="2">
        <f>F22</f>
        <v>26</v>
      </c>
      <c r="Z22" s="2">
        <f>G22+H22</f>
        <v>26</v>
      </c>
      <c r="AA22" s="2">
        <f>F22</f>
        <v>26</v>
      </c>
      <c r="AB22" s="2">
        <f>I22+J22+K22</f>
        <v>26</v>
      </c>
      <c r="AC22" s="2">
        <f>K22</f>
        <v>26</v>
      </c>
      <c r="AD22" s="2">
        <f>M22+N22+O22+P22</f>
        <v>26</v>
      </c>
    </row>
    <row r="23" spans="1:30" x14ac:dyDescent="0.2"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1"/>
    </row>
    <row r="24" spans="1:30" x14ac:dyDescent="0.2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</row>
  </sheetData>
  <mergeCells count="38">
    <mergeCell ref="I8:I17"/>
    <mergeCell ref="B24:W24"/>
    <mergeCell ref="B20:D20"/>
    <mergeCell ref="B21:D21"/>
    <mergeCell ref="B18:D18"/>
    <mergeCell ref="W18:X18"/>
    <mergeCell ref="B22:D22"/>
    <mergeCell ref="B19:D19"/>
    <mergeCell ref="Y18:Z18"/>
    <mergeCell ref="AA18:AB18"/>
    <mergeCell ref="Q4:S5"/>
    <mergeCell ref="A3:G3"/>
    <mergeCell ref="H3:V3"/>
    <mergeCell ref="N6:N17"/>
    <mergeCell ref="V4:V17"/>
    <mergeCell ref="P6:P17"/>
    <mergeCell ref="Q6:Q17"/>
    <mergeCell ref="R6:R17"/>
    <mergeCell ref="U4:U17"/>
    <mergeCell ref="F6:F17"/>
    <mergeCell ref="G6:G17"/>
    <mergeCell ref="H6:H17"/>
    <mergeCell ref="I6:K7"/>
    <mergeCell ref="M6:M17"/>
    <mergeCell ref="J8:J17"/>
    <mergeCell ref="O6:O17"/>
    <mergeCell ref="L4:L17"/>
    <mergeCell ref="S6:S17"/>
    <mergeCell ref="AC18:AD18"/>
    <mergeCell ref="A1:V1"/>
    <mergeCell ref="A2:V2"/>
    <mergeCell ref="A4:A17"/>
    <mergeCell ref="B4:D17"/>
    <mergeCell ref="E4:E17"/>
    <mergeCell ref="F4:K5"/>
    <mergeCell ref="M4:P5"/>
    <mergeCell ref="K8:K17"/>
    <mergeCell ref="T4:T1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9.140625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3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3" s="11" customFormat="1" ht="19.5" customHeight="1" x14ac:dyDescent="0.2">
      <c r="A2" s="44" t="s">
        <v>60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3" s="11" customFormat="1" ht="18.75" customHeight="1" x14ac:dyDescent="0.2">
      <c r="A3" s="67"/>
      <c r="B3" s="67"/>
      <c r="C3" s="67"/>
      <c r="D3" s="67"/>
      <c r="E3" s="67"/>
      <c r="F3" s="67"/>
      <c r="G3" s="67"/>
      <c r="H3" s="46" t="s">
        <v>39</v>
      </c>
      <c r="I3" s="46"/>
      <c r="J3" s="46"/>
      <c r="K3" s="46"/>
      <c r="L3" s="46"/>
      <c r="M3" s="46"/>
      <c r="N3" s="46"/>
      <c r="O3" s="46"/>
      <c r="P3" s="18"/>
      <c r="Q3" s="18"/>
      <c r="R3" s="18"/>
      <c r="S3" s="17"/>
      <c r="T3" s="69" t="s">
        <v>34</v>
      </c>
      <c r="U3" s="69"/>
      <c r="V3" s="69"/>
      <c r="W3" s="16"/>
    </row>
    <row r="4" spans="1:23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3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3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3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3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3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3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3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3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3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3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3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3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14">
        <v>1</v>
      </c>
      <c r="F18" s="15">
        <v>2</v>
      </c>
      <c r="G18" s="14">
        <v>3</v>
      </c>
      <c r="H18" s="15">
        <v>4</v>
      </c>
      <c r="I18" s="14">
        <v>5</v>
      </c>
      <c r="J18" s="15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58</v>
      </c>
      <c r="F19" s="10">
        <v>3</v>
      </c>
      <c r="G19" s="10">
        <v>3</v>
      </c>
      <c r="H19" s="10"/>
      <c r="I19" s="10"/>
      <c r="J19" s="10">
        <v>1</v>
      </c>
      <c r="K19" s="10">
        <v>2</v>
      </c>
      <c r="L19" s="10"/>
      <c r="M19" s="10">
        <v>1</v>
      </c>
      <c r="N19" s="10"/>
      <c r="O19" s="10">
        <v>1</v>
      </c>
      <c r="P19" s="10"/>
      <c r="Q19" s="10"/>
      <c r="R19" s="10"/>
      <c r="S19" s="10"/>
      <c r="T19" s="10">
        <v>4</v>
      </c>
      <c r="U19" s="10">
        <v>56</v>
      </c>
      <c r="V19" s="10">
        <v>2</v>
      </c>
      <c r="W19" s="2">
        <f>E19+K19</f>
        <v>60</v>
      </c>
      <c r="X19" s="2">
        <f>L19+T19+U19</f>
        <v>60</v>
      </c>
      <c r="Y19" s="2">
        <f>F19</f>
        <v>3</v>
      </c>
      <c r="Z19" s="2">
        <f>G19+H19</f>
        <v>3</v>
      </c>
      <c r="AA19" s="2">
        <f>F19</f>
        <v>3</v>
      </c>
      <c r="AB19" s="2">
        <f>I19+J19+K19</f>
        <v>3</v>
      </c>
      <c r="AC19" s="2">
        <f>K19</f>
        <v>2</v>
      </c>
      <c r="AD19" s="2">
        <f>M19+N19+O19+P19</f>
        <v>2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14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>
        <v>1</v>
      </c>
      <c r="U20" s="10">
        <v>13</v>
      </c>
      <c r="V20" s="6"/>
      <c r="W20" s="2">
        <f>E20+K20</f>
        <v>14</v>
      </c>
      <c r="X20" s="2">
        <f>L20+T20+U20</f>
        <v>14</v>
      </c>
      <c r="Y20" s="2">
        <f>F20</f>
        <v>0</v>
      </c>
      <c r="Z20" s="2">
        <f>G20+H20</f>
        <v>0</v>
      </c>
      <c r="AA20" s="2">
        <f>F20</f>
        <v>0</v>
      </c>
      <c r="AB20" s="2">
        <f>I20+J20+K20</f>
        <v>0</v>
      </c>
      <c r="AC20" s="2">
        <f>K20</f>
        <v>0</v>
      </c>
      <c r="AD20" s="2">
        <f>M20+N20+O20+P20</f>
        <v>0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7">
        <v>83</v>
      </c>
      <c r="F21" s="7">
        <v>16</v>
      </c>
      <c r="G21" s="7">
        <v>13</v>
      </c>
      <c r="H21" s="7">
        <v>3</v>
      </c>
      <c r="I21" s="7"/>
      <c r="J21" s="7">
        <v>4</v>
      </c>
      <c r="K21" s="7">
        <v>12</v>
      </c>
      <c r="L21" s="7"/>
      <c r="M21" s="7">
        <v>4</v>
      </c>
      <c r="N21" s="7"/>
      <c r="O21" s="7"/>
      <c r="P21" s="7">
        <v>8</v>
      </c>
      <c r="Q21" s="7"/>
      <c r="R21" s="7"/>
      <c r="S21" s="7"/>
      <c r="T21" s="7">
        <v>5</v>
      </c>
      <c r="U21" s="7">
        <v>90</v>
      </c>
      <c r="V21" s="6">
        <v>1</v>
      </c>
      <c r="W21" s="2">
        <f>E21+K21</f>
        <v>95</v>
      </c>
      <c r="X21" s="2">
        <f>L21+T21+U21</f>
        <v>95</v>
      </c>
      <c r="Y21" s="2">
        <f>F21</f>
        <v>16</v>
      </c>
      <c r="Z21" s="2">
        <f>G21+H21</f>
        <v>16</v>
      </c>
      <c r="AA21" s="2">
        <f>F21</f>
        <v>16</v>
      </c>
      <c r="AB21" s="2">
        <f>I21+J21+K21</f>
        <v>16</v>
      </c>
      <c r="AC21" s="2">
        <f>K21</f>
        <v>12</v>
      </c>
      <c r="AD21" s="2">
        <f>M21+N21+O21+P21</f>
        <v>12</v>
      </c>
    </row>
    <row r="22" spans="1:30" x14ac:dyDescent="0.2">
      <c r="A22" s="4">
        <v>4</v>
      </c>
      <c r="B22" s="63" t="s">
        <v>37</v>
      </c>
      <c r="C22" s="63"/>
      <c r="D22" s="63"/>
      <c r="E22" s="3">
        <v>155</v>
      </c>
      <c r="F22" s="3">
        <v>19</v>
      </c>
      <c r="G22" s="3">
        <v>16</v>
      </c>
      <c r="H22" s="3">
        <v>3</v>
      </c>
      <c r="I22" s="3"/>
      <c r="J22" s="3">
        <v>5</v>
      </c>
      <c r="K22" s="3">
        <v>14</v>
      </c>
      <c r="L22" s="3"/>
      <c r="M22" s="3">
        <v>5</v>
      </c>
      <c r="N22" s="3"/>
      <c r="O22" s="3">
        <v>1</v>
      </c>
      <c r="P22" s="3">
        <v>8</v>
      </c>
      <c r="Q22" s="3"/>
      <c r="R22" s="3"/>
      <c r="S22" s="3"/>
      <c r="T22" s="3">
        <v>10</v>
      </c>
      <c r="U22" s="3">
        <v>159</v>
      </c>
      <c r="V22" s="3">
        <v>3</v>
      </c>
      <c r="W22" s="2">
        <f>E22+K22</f>
        <v>169</v>
      </c>
      <c r="X22" s="2">
        <f>L22+T22+U22</f>
        <v>169</v>
      </c>
      <c r="Y22" s="2">
        <f>F22</f>
        <v>19</v>
      </c>
      <c r="Z22" s="2">
        <f>G22+H22</f>
        <v>19</v>
      </c>
      <c r="AA22" s="2">
        <f>F22</f>
        <v>19</v>
      </c>
      <c r="AB22" s="2">
        <f>I22+J22+K22</f>
        <v>19</v>
      </c>
      <c r="AC22" s="2">
        <f>K22</f>
        <v>14</v>
      </c>
      <c r="AD22" s="2">
        <f>M22+N22+O22+P22</f>
        <v>14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4" spans="1:30" x14ac:dyDescent="0.2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</row>
  </sheetData>
  <mergeCells count="39">
    <mergeCell ref="A1:V1"/>
    <mergeCell ref="A2:V2"/>
    <mergeCell ref="A4:A17"/>
    <mergeCell ref="B4:D17"/>
    <mergeCell ref="E4:E17"/>
    <mergeCell ref="F4:K5"/>
    <mergeCell ref="A3:G3"/>
    <mergeCell ref="L4:L17"/>
    <mergeCell ref="H3:O3"/>
    <mergeCell ref="T3:V3"/>
    <mergeCell ref="AC18:AD18"/>
    <mergeCell ref="B19:D19"/>
    <mergeCell ref="P6:P17"/>
    <mergeCell ref="Q6:Q17"/>
    <mergeCell ref="R6:R17"/>
    <mergeCell ref="S6:S17"/>
    <mergeCell ref="I8:I17"/>
    <mergeCell ref="O6:O17"/>
    <mergeCell ref="Y18:Z18"/>
    <mergeCell ref="M6:M17"/>
    <mergeCell ref="G6:G17"/>
    <mergeCell ref="J8:J17"/>
    <mergeCell ref="M4:P5"/>
    <mergeCell ref="H6:H17"/>
    <mergeCell ref="I6:K7"/>
    <mergeCell ref="AA18:AB18"/>
    <mergeCell ref="K8:K17"/>
    <mergeCell ref="T4:T17"/>
    <mergeCell ref="Q4:S5"/>
    <mergeCell ref="B23:W23"/>
    <mergeCell ref="B18:D18"/>
    <mergeCell ref="W18:X18"/>
    <mergeCell ref="N6:N17"/>
    <mergeCell ref="B20:D20"/>
    <mergeCell ref="B21:D21"/>
    <mergeCell ref="B22:D22"/>
    <mergeCell ref="U4:U17"/>
    <mergeCell ref="V4:V17"/>
    <mergeCell ref="F6:F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9.140625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3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3" s="11" customFormat="1" ht="19.5" customHeight="1" x14ac:dyDescent="0.2">
      <c r="A2" s="44" t="s">
        <v>61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3" s="11" customFormat="1" ht="18.75" customHeight="1" x14ac:dyDescent="0.2">
      <c r="A3" s="67"/>
      <c r="B3" s="67"/>
      <c r="C3" s="67"/>
      <c r="D3" s="67"/>
      <c r="E3" s="67"/>
      <c r="F3" s="67"/>
      <c r="G3" s="67"/>
      <c r="H3" s="46" t="s">
        <v>39</v>
      </c>
      <c r="I3" s="46"/>
      <c r="J3" s="46"/>
      <c r="K3" s="46"/>
      <c r="L3" s="46"/>
      <c r="M3" s="46"/>
      <c r="N3" s="46"/>
      <c r="O3" s="46"/>
      <c r="P3" s="24"/>
      <c r="Q3" s="24"/>
      <c r="R3" s="24"/>
      <c r="S3" s="17"/>
      <c r="T3" s="69" t="s">
        <v>34</v>
      </c>
      <c r="U3" s="69"/>
      <c r="V3" s="69"/>
      <c r="W3" s="16"/>
    </row>
    <row r="4" spans="1:23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3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3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3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3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3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3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3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3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3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3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3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3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229</v>
      </c>
      <c r="F19" s="10">
        <v>25</v>
      </c>
      <c r="G19" s="10">
        <v>24</v>
      </c>
      <c r="H19" s="10">
        <v>1</v>
      </c>
      <c r="I19" s="10"/>
      <c r="J19" s="10">
        <v>2</v>
      </c>
      <c r="K19" s="10">
        <v>23</v>
      </c>
      <c r="L19" s="10"/>
      <c r="M19" s="10">
        <v>14</v>
      </c>
      <c r="N19" s="10">
        <v>1</v>
      </c>
      <c r="O19" s="10"/>
      <c r="P19" s="10">
        <v>8</v>
      </c>
      <c r="Q19" s="10">
        <v>2</v>
      </c>
      <c r="R19" s="10">
        <v>1</v>
      </c>
      <c r="S19" s="10">
        <v>1</v>
      </c>
      <c r="T19" s="10">
        <v>9</v>
      </c>
      <c r="U19" s="10">
        <v>243</v>
      </c>
      <c r="V19" s="10">
        <v>5</v>
      </c>
      <c r="W19" s="2">
        <f>E19+K19</f>
        <v>252</v>
      </c>
      <c r="X19" s="2">
        <f>L19+T19+U19</f>
        <v>252</v>
      </c>
      <c r="Y19" s="2">
        <f>F19</f>
        <v>25</v>
      </c>
      <c r="Z19" s="2">
        <f>G19+H19</f>
        <v>25</v>
      </c>
      <c r="AA19" s="2">
        <f>F19</f>
        <v>25</v>
      </c>
      <c r="AB19" s="2">
        <f>I19+J19+K19</f>
        <v>25</v>
      </c>
      <c r="AC19" s="2">
        <f>K19</f>
        <v>23</v>
      </c>
      <c r="AD19" s="2">
        <f>M19+N19+O19+P19</f>
        <v>23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72</v>
      </c>
      <c r="F20" s="7">
        <v>11</v>
      </c>
      <c r="G20" s="7">
        <v>11</v>
      </c>
      <c r="H20" s="7"/>
      <c r="I20" s="7"/>
      <c r="J20" s="7">
        <v>2</v>
      </c>
      <c r="K20" s="7">
        <v>9</v>
      </c>
      <c r="L20" s="7"/>
      <c r="M20" s="7">
        <v>8</v>
      </c>
      <c r="N20" s="7"/>
      <c r="O20" s="7"/>
      <c r="P20" s="7">
        <v>1</v>
      </c>
      <c r="Q20" s="7">
        <v>1</v>
      </c>
      <c r="R20" s="7"/>
      <c r="S20" s="7"/>
      <c r="T20" s="7">
        <v>2</v>
      </c>
      <c r="U20" s="10">
        <v>79</v>
      </c>
      <c r="V20" s="6"/>
      <c r="W20" s="2">
        <f>E20+K20</f>
        <v>81</v>
      </c>
      <c r="X20" s="2">
        <f>L20+T20+U20</f>
        <v>81</v>
      </c>
      <c r="Y20" s="2">
        <f>F20</f>
        <v>11</v>
      </c>
      <c r="Z20" s="2">
        <f>G20+H20</f>
        <v>11</v>
      </c>
      <c r="AA20" s="2">
        <f>F20</f>
        <v>11</v>
      </c>
      <c r="AB20" s="2">
        <f>I20+J20+K20</f>
        <v>11</v>
      </c>
      <c r="AC20" s="2">
        <f>K20</f>
        <v>9</v>
      </c>
      <c r="AD20" s="2">
        <f>M20+N20+O20+P20</f>
        <v>9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7">
        <v>232</v>
      </c>
      <c r="F21" s="7">
        <v>35</v>
      </c>
      <c r="G21" s="7">
        <v>16</v>
      </c>
      <c r="H21" s="7">
        <v>19</v>
      </c>
      <c r="I21" s="7"/>
      <c r="J21" s="7">
        <v>11</v>
      </c>
      <c r="K21" s="7">
        <v>24</v>
      </c>
      <c r="L21" s="7"/>
      <c r="M21" s="7">
        <v>14</v>
      </c>
      <c r="N21" s="7"/>
      <c r="O21" s="7"/>
      <c r="P21" s="7">
        <v>10</v>
      </c>
      <c r="Q21" s="7">
        <v>4</v>
      </c>
      <c r="R21" s="7"/>
      <c r="S21" s="7"/>
      <c r="T21" s="7">
        <v>9</v>
      </c>
      <c r="U21" s="7">
        <v>247</v>
      </c>
      <c r="V21" s="6">
        <v>5</v>
      </c>
      <c r="W21" s="2">
        <f>E21+K21</f>
        <v>256</v>
      </c>
      <c r="X21" s="2">
        <f>L21+T21+U21</f>
        <v>256</v>
      </c>
      <c r="Y21" s="2">
        <f>F21</f>
        <v>35</v>
      </c>
      <c r="Z21" s="2">
        <f>G21+H21</f>
        <v>35</v>
      </c>
      <c r="AA21" s="2">
        <f>F21</f>
        <v>35</v>
      </c>
      <c r="AB21" s="2">
        <f>I21+J21+K21</f>
        <v>35</v>
      </c>
      <c r="AC21" s="2">
        <f>K21</f>
        <v>24</v>
      </c>
      <c r="AD21" s="2">
        <f>M21+N21+O21+P21</f>
        <v>24</v>
      </c>
    </row>
    <row r="22" spans="1:30" x14ac:dyDescent="0.2">
      <c r="A22" s="23">
        <v>4</v>
      </c>
      <c r="B22" s="63" t="s">
        <v>37</v>
      </c>
      <c r="C22" s="63"/>
      <c r="D22" s="63"/>
      <c r="E22" s="3">
        <v>533</v>
      </c>
      <c r="F22" s="3">
        <v>71</v>
      </c>
      <c r="G22" s="3">
        <v>51</v>
      </c>
      <c r="H22" s="3">
        <v>20</v>
      </c>
      <c r="I22" s="3"/>
      <c r="J22" s="3">
        <v>15</v>
      </c>
      <c r="K22" s="3">
        <v>56</v>
      </c>
      <c r="L22" s="3"/>
      <c r="M22" s="3">
        <v>36</v>
      </c>
      <c r="N22" s="3">
        <v>1</v>
      </c>
      <c r="O22" s="3"/>
      <c r="P22" s="3">
        <v>19</v>
      </c>
      <c r="Q22" s="3">
        <v>7</v>
      </c>
      <c r="R22" s="3">
        <v>1</v>
      </c>
      <c r="S22" s="3">
        <v>1</v>
      </c>
      <c r="T22" s="3">
        <v>20</v>
      </c>
      <c r="U22" s="3">
        <v>569</v>
      </c>
      <c r="V22" s="3">
        <v>10</v>
      </c>
      <c r="W22" s="2">
        <f>E22+K22</f>
        <v>589</v>
      </c>
      <c r="X22" s="2">
        <f>L22+T22+U22</f>
        <v>589</v>
      </c>
      <c r="Y22" s="2">
        <f>F22</f>
        <v>71</v>
      </c>
      <c r="Z22" s="2">
        <f>G22+H22</f>
        <v>71</v>
      </c>
      <c r="AA22" s="2">
        <f>F22</f>
        <v>71</v>
      </c>
      <c r="AB22" s="2">
        <f>I22+J22+K22</f>
        <v>71</v>
      </c>
      <c r="AC22" s="2">
        <f>K22</f>
        <v>56</v>
      </c>
      <c r="AD22" s="2">
        <f>M22+N22+O22+P22</f>
        <v>56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4" spans="1:30" x14ac:dyDescent="0.2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</row>
  </sheetData>
  <mergeCells count="40">
    <mergeCell ref="J8:J17"/>
    <mergeCell ref="T4:T17"/>
    <mergeCell ref="U4:U17"/>
    <mergeCell ref="B23:W23"/>
    <mergeCell ref="B24:W24"/>
    <mergeCell ref="B20:D20"/>
    <mergeCell ref="B21:D21"/>
    <mergeCell ref="B18:D18"/>
    <mergeCell ref="W18:X18"/>
    <mergeCell ref="B22:D22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F4:K5"/>
    <mergeCell ref="T3:V3"/>
    <mergeCell ref="M4:P5"/>
    <mergeCell ref="K8:K17"/>
    <mergeCell ref="A3:G3"/>
    <mergeCell ref="N6:N17"/>
    <mergeCell ref="V4:V17"/>
    <mergeCell ref="M6:M17"/>
    <mergeCell ref="Q4:S5"/>
    <mergeCell ref="O6:O17"/>
    <mergeCell ref="H3:O3"/>
    <mergeCell ref="F6:F17"/>
    <mergeCell ref="G6:G17"/>
    <mergeCell ref="H6:H17"/>
    <mergeCell ref="I6:K7"/>
    <mergeCell ref="A1:V1"/>
    <mergeCell ref="A2:V2"/>
    <mergeCell ref="A4:A17"/>
    <mergeCell ref="B4:D17"/>
    <mergeCell ref="E4:E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AD24"/>
  <sheetViews>
    <sheetView topLeftCell="A7" zoomScale="90" zoomScaleNormal="90" workbookViewId="0">
      <selection activeCell="B4" sqref="B4:D17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9.140625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3" s="11" customFormat="1" ht="18.75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3" s="11" customFormat="1" ht="19.5" customHeight="1" x14ac:dyDescent="0.2">
      <c r="A2" s="44" t="s">
        <v>62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3" s="11" customFormat="1" ht="18.75" customHeight="1" x14ac:dyDescent="0.2">
      <c r="A3" s="100"/>
      <c r="B3" s="100"/>
      <c r="C3" s="100"/>
      <c r="D3" s="100"/>
      <c r="E3" s="100"/>
      <c r="F3" s="100"/>
      <c r="G3" s="100"/>
      <c r="H3" s="46" t="s">
        <v>39</v>
      </c>
      <c r="I3" s="46"/>
      <c r="J3" s="46"/>
      <c r="K3" s="46"/>
      <c r="L3" s="46"/>
      <c r="M3" s="46"/>
      <c r="N3" s="46"/>
      <c r="O3" s="46"/>
      <c r="P3" s="24"/>
      <c r="Q3" s="24"/>
      <c r="R3" s="24"/>
      <c r="S3" s="17"/>
      <c r="T3" s="69" t="s">
        <v>36</v>
      </c>
      <c r="U3" s="69"/>
      <c r="V3" s="69"/>
      <c r="W3" s="16"/>
    </row>
    <row r="4" spans="1:23" s="11" customFormat="1" ht="41.25" customHeight="1" x14ac:dyDescent="0.2">
      <c r="A4" s="50"/>
      <c r="B4" s="61"/>
      <c r="C4" s="61"/>
      <c r="D4" s="61"/>
      <c r="E4" s="51" t="s">
        <v>29</v>
      </c>
      <c r="F4" s="61" t="s">
        <v>28</v>
      </c>
      <c r="G4" s="61"/>
      <c r="H4" s="61"/>
      <c r="I4" s="61"/>
      <c r="J4" s="61"/>
      <c r="K4" s="61"/>
      <c r="L4" s="51" t="s">
        <v>27</v>
      </c>
      <c r="M4" s="55" t="s">
        <v>26</v>
      </c>
      <c r="N4" s="56"/>
      <c r="O4" s="56"/>
      <c r="P4" s="57"/>
      <c r="Q4" s="61" t="s">
        <v>25</v>
      </c>
      <c r="R4" s="61"/>
      <c r="S4" s="61"/>
      <c r="T4" s="50" t="s">
        <v>24</v>
      </c>
      <c r="U4" s="51" t="s">
        <v>23</v>
      </c>
      <c r="V4" s="50" t="s">
        <v>22</v>
      </c>
    </row>
    <row r="5" spans="1:23" s="11" customFormat="1" ht="53.25" customHeight="1" x14ac:dyDescent="0.2">
      <c r="A5" s="50"/>
      <c r="B5" s="61"/>
      <c r="C5" s="61"/>
      <c r="D5" s="61"/>
      <c r="E5" s="52"/>
      <c r="F5" s="61"/>
      <c r="G5" s="61"/>
      <c r="H5" s="61"/>
      <c r="I5" s="61"/>
      <c r="J5" s="61"/>
      <c r="K5" s="61"/>
      <c r="L5" s="52"/>
      <c r="M5" s="58"/>
      <c r="N5" s="59"/>
      <c r="O5" s="59"/>
      <c r="P5" s="60"/>
      <c r="Q5" s="61"/>
      <c r="R5" s="61"/>
      <c r="S5" s="61"/>
      <c r="T5" s="50"/>
      <c r="U5" s="52"/>
      <c r="V5" s="50"/>
    </row>
    <row r="6" spans="1:23" s="11" customFormat="1" ht="33.75" customHeight="1" x14ac:dyDescent="0.2">
      <c r="A6" s="50"/>
      <c r="B6" s="61"/>
      <c r="C6" s="61"/>
      <c r="D6" s="61"/>
      <c r="E6" s="52"/>
      <c r="F6" s="50" t="s">
        <v>14</v>
      </c>
      <c r="G6" s="50" t="s">
        <v>21</v>
      </c>
      <c r="H6" s="50" t="s">
        <v>20</v>
      </c>
      <c r="I6" s="61" t="s">
        <v>19</v>
      </c>
      <c r="J6" s="61"/>
      <c r="K6" s="61"/>
      <c r="L6" s="52"/>
      <c r="M6" s="50" t="s">
        <v>18</v>
      </c>
      <c r="N6" s="50" t="s">
        <v>17</v>
      </c>
      <c r="O6" s="50" t="s">
        <v>16</v>
      </c>
      <c r="P6" s="51" t="s">
        <v>15</v>
      </c>
      <c r="Q6" s="50" t="s">
        <v>14</v>
      </c>
      <c r="R6" s="50" t="s">
        <v>13</v>
      </c>
      <c r="S6" s="54" t="s">
        <v>12</v>
      </c>
      <c r="T6" s="50"/>
      <c r="U6" s="52"/>
      <c r="V6" s="50"/>
    </row>
    <row r="7" spans="1:23" s="11" customFormat="1" ht="18.75" customHeight="1" x14ac:dyDescent="0.2">
      <c r="A7" s="50"/>
      <c r="B7" s="61"/>
      <c r="C7" s="61"/>
      <c r="D7" s="61"/>
      <c r="E7" s="52"/>
      <c r="F7" s="50"/>
      <c r="G7" s="50"/>
      <c r="H7" s="50"/>
      <c r="I7" s="61"/>
      <c r="J7" s="61"/>
      <c r="K7" s="61"/>
      <c r="L7" s="52"/>
      <c r="M7" s="50"/>
      <c r="N7" s="50"/>
      <c r="O7" s="50"/>
      <c r="P7" s="52"/>
      <c r="Q7" s="50"/>
      <c r="R7" s="50"/>
      <c r="S7" s="54"/>
      <c r="T7" s="50"/>
      <c r="U7" s="52"/>
      <c r="V7" s="50"/>
    </row>
    <row r="8" spans="1:23" s="11" customFormat="1" ht="30" customHeight="1" x14ac:dyDescent="0.2">
      <c r="A8" s="50"/>
      <c r="B8" s="61"/>
      <c r="C8" s="61"/>
      <c r="D8" s="61"/>
      <c r="E8" s="52"/>
      <c r="F8" s="50"/>
      <c r="G8" s="50"/>
      <c r="H8" s="50"/>
      <c r="I8" s="50" t="s">
        <v>11</v>
      </c>
      <c r="J8" s="50" t="s">
        <v>10</v>
      </c>
      <c r="K8" s="50" t="s">
        <v>9</v>
      </c>
      <c r="L8" s="52"/>
      <c r="M8" s="50"/>
      <c r="N8" s="50"/>
      <c r="O8" s="50"/>
      <c r="P8" s="52"/>
      <c r="Q8" s="50"/>
      <c r="R8" s="50"/>
      <c r="S8" s="54"/>
      <c r="T8" s="50"/>
      <c r="U8" s="52"/>
      <c r="V8" s="50"/>
    </row>
    <row r="9" spans="1:23" s="11" customFormat="1" ht="15" customHeight="1" x14ac:dyDescent="0.2">
      <c r="A9" s="50"/>
      <c r="B9" s="61"/>
      <c r="C9" s="61"/>
      <c r="D9" s="61"/>
      <c r="E9" s="52"/>
      <c r="F9" s="50"/>
      <c r="G9" s="50"/>
      <c r="H9" s="50"/>
      <c r="I9" s="50"/>
      <c r="J9" s="50"/>
      <c r="K9" s="50"/>
      <c r="L9" s="52"/>
      <c r="M9" s="50"/>
      <c r="N9" s="50"/>
      <c r="O9" s="50"/>
      <c r="P9" s="52"/>
      <c r="Q9" s="50"/>
      <c r="R9" s="50"/>
      <c r="S9" s="54"/>
      <c r="T9" s="50"/>
      <c r="U9" s="52"/>
      <c r="V9" s="50"/>
    </row>
    <row r="10" spans="1:23" s="11" customFormat="1" ht="15" customHeight="1" x14ac:dyDescent="0.2">
      <c r="A10" s="50"/>
      <c r="B10" s="61"/>
      <c r="C10" s="61"/>
      <c r="D10" s="61"/>
      <c r="E10" s="52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2"/>
      <c r="Q10" s="50"/>
      <c r="R10" s="50"/>
      <c r="S10" s="54"/>
      <c r="T10" s="50"/>
      <c r="U10" s="52"/>
      <c r="V10" s="50"/>
    </row>
    <row r="11" spans="1:23" s="11" customFormat="1" ht="15" customHeight="1" x14ac:dyDescent="0.2">
      <c r="A11" s="50"/>
      <c r="B11" s="61"/>
      <c r="C11" s="61"/>
      <c r="D11" s="61"/>
      <c r="E11" s="52"/>
      <c r="F11" s="50"/>
      <c r="G11" s="50"/>
      <c r="H11" s="50"/>
      <c r="I11" s="50"/>
      <c r="J11" s="50"/>
      <c r="K11" s="50"/>
      <c r="L11" s="52"/>
      <c r="M11" s="50"/>
      <c r="N11" s="50"/>
      <c r="O11" s="50"/>
      <c r="P11" s="52"/>
      <c r="Q11" s="50"/>
      <c r="R11" s="50"/>
      <c r="S11" s="54"/>
      <c r="T11" s="50"/>
      <c r="U11" s="52"/>
      <c r="V11" s="50"/>
    </row>
    <row r="12" spans="1:23" s="11" customFormat="1" ht="15" customHeight="1" x14ac:dyDescent="0.2">
      <c r="A12" s="50"/>
      <c r="B12" s="61"/>
      <c r="C12" s="61"/>
      <c r="D12" s="61"/>
      <c r="E12" s="52"/>
      <c r="F12" s="50"/>
      <c r="G12" s="50"/>
      <c r="H12" s="50"/>
      <c r="I12" s="50"/>
      <c r="J12" s="50"/>
      <c r="K12" s="50"/>
      <c r="L12" s="52"/>
      <c r="M12" s="50"/>
      <c r="N12" s="50"/>
      <c r="O12" s="50"/>
      <c r="P12" s="52"/>
      <c r="Q12" s="50"/>
      <c r="R12" s="50"/>
      <c r="S12" s="54"/>
      <c r="T12" s="50"/>
      <c r="U12" s="52"/>
      <c r="V12" s="50"/>
    </row>
    <row r="13" spans="1:23" s="11" customFormat="1" ht="15" customHeight="1" x14ac:dyDescent="0.2">
      <c r="A13" s="50"/>
      <c r="B13" s="61"/>
      <c r="C13" s="61"/>
      <c r="D13" s="61"/>
      <c r="E13" s="52"/>
      <c r="F13" s="50"/>
      <c r="G13" s="50"/>
      <c r="H13" s="50"/>
      <c r="I13" s="50"/>
      <c r="J13" s="50"/>
      <c r="K13" s="50"/>
      <c r="L13" s="52"/>
      <c r="M13" s="50"/>
      <c r="N13" s="50"/>
      <c r="O13" s="50"/>
      <c r="P13" s="52"/>
      <c r="Q13" s="50"/>
      <c r="R13" s="50"/>
      <c r="S13" s="54"/>
      <c r="T13" s="50"/>
      <c r="U13" s="52"/>
      <c r="V13" s="50"/>
    </row>
    <row r="14" spans="1:23" s="11" customFormat="1" ht="15" customHeight="1" x14ac:dyDescent="0.2">
      <c r="A14" s="50"/>
      <c r="B14" s="61"/>
      <c r="C14" s="61"/>
      <c r="D14" s="61"/>
      <c r="E14" s="52"/>
      <c r="F14" s="50"/>
      <c r="G14" s="50"/>
      <c r="H14" s="50"/>
      <c r="I14" s="50"/>
      <c r="J14" s="50"/>
      <c r="K14" s="50"/>
      <c r="L14" s="52"/>
      <c r="M14" s="50"/>
      <c r="N14" s="50"/>
      <c r="O14" s="50"/>
      <c r="P14" s="52"/>
      <c r="Q14" s="50"/>
      <c r="R14" s="50"/>
      <c r="S14" s="54"/>
      <c r="T14" s="50"/>
      <c r="U14" s="52"/>
      <c r="V14" s="50"/>
    </row>
    <row r="15" spans="1:23" s="11" customFormat="1" ht="15" customHeight="1" x14ac:dyDescent="0.2">
      <c r="A15" s="50"/>
      <c r="B15" s="61"/>
      <c r="C15" s="61"/>
      <c r="D15" s="61"/>
      <c r="E15" s="52"/>
      <c r="F15" s="50"/>
      <c r="G15" s="50"/>
      <c r="H15" s="50"/>
      <c r="I15" s="50"/>
      <c r="J15" s="50"/>
      <c r="K15" s="50"/>
      <c r="L15" s="52"/>
      <c r="M15" s="50"/>
      <c r="N15" s="50"/>
      <c r="O15" s="50"/>
      <c r="P15" s="52"/>
      <c r="Q15" s="50"/>
      <c r="R15" s="50"/>
      <c r="S15" s="54"/>
      <c r="T15" s="50"/>
      <c r="U15" s="52"/>
      <c r="V15" s="50"/>
    </row>
    <row r="16" spans="1:23" s="11" customFormat="1" ht="15" customHeight="1" x14ac:dyDescent="0.2">
      <c r="A16" s="50"/>
      <c r="B16" s="61"/>
      <c r="C16" s="61"/>
      <c r="D16" s="61"/>
      <c r="E16" s="52"/>
      <c r="F16" s="50"/>
      <c r="G16" s="50"/>
      <c r="H16" s="50"/>
      <c r="I16" s="50"/>
      <c r="J16" s="50"/>
      <c r="K16" s="50"/>
      <c r="L16" s="52"/>
      <c r="M16" s="50"/>
      <c r="N16" s="50"/>
      <c r="O16" s="50"/>
      <c r="P16" s="52"/>
      <c r="Q16" s="50"/>
      <c r="R16" s="50"/>
      <c r="S16" s="54"/>
      <c r="T16" s="50"/>
      <c r="U16" s="52"/>
      <c r="V16" s="50"/>
    </row>
    <row r="17" spans="1:30" s="11" customFormat="1" ht="15" customHeight="1" x14ac:dyDescent="0.2">
      <c r="A17" s="50"/>
      <c r="B17" s="61"/>
      <c r="C17" s="61"/>
      <c r="D17" s="61"/>
      <c r="E17" s="53"/>
      <c r="F17" s="50"/>
      <c r="G17" s="50"/>
      <c r="H17" s="50"/>
      <c r="I17" s="50"/>
      <c r="J17" s="50"/>
      <c r="K17" s="50"/>
      <c r="L17" s="53"/>
      <c r="M17" s="50"/>
      <c r="N17" s="50"/>
      <c r="O17" s="50"/>
      <c r="P17" s="53"/>
      <c r="Q17" s="50"/>
      <c r="R17" s="50"/>
      <c r="S17" s="54"/>
      <c r="T17" s="50"/>
      <c r="U17" s="53"/>
      <c r="V17" s="50"/>
    </row>
    <row r="18" spans="1:30" s="13" customFormat="1" x14ac:dyDescent="0.2">
      <c r="A18" s="15"/>
      <c r="B18" s="47"/>
      <c r="C18" s="48"/>
      <c r="D18" s="49"/>
      <c r="E18" s="22">
        <v>1</v>
      </c>
      <c r="F18" s="15">
        <v>2</v>
      </c>
      <c r="G18" s="22">
        <v>3</v>
      </c>
      <c r="H18" s="15">
        <v>4</v>
      </c>
      <c r="I18" s="22">
        <v>5</v>
      </c>
      <c r="J18" s="15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40" t="s">
        <v>8</v>
      </c>
      <c r="X18" s="40"/>
      <c r="Y18" s="40" t="s">
        <v>7</v>
      </c>
      <c r="Z18" s="40"/>
      <c r="AA18" s="40" t="s">
        <v>6</v>
      </c>
      <c r="AB18" s="40"/>
      <c r="AC18" s="40" t="s">
        <v>5</v>
      </c>
      <c r="AD18" s="40"/>
    </row>
    <row r="19" spans="1:30" s="11" customFormat="1" ht="51.75" customHeight="1" x14ac:dyDescent="0.2">
      <c r="A19" s="12">
        <v>1</v>
      </c>
      <c r="B19" s="41" t="s">
        <v>4</v>
      </c>
      <c r="C19" s="42"/>
      <c r="D19" s="43"/>
      <c r="E19" s="10">
        <v>111</v>
      </c>
      <c r="F19" s="10">
        <v>13</v>
      </c>
      <c r="G19" s="10">
        <v>12</v>
      </c>
      <c r="H19" s="10">
        <v>1</v>
      </c>
      <c r="I19" s="10"/>
      <c r="J19" s="10"/>
      <c r="K19" s="10">
        <v>13</v>
      </c>
      <c r="L19" s="10"/>
      <c r="M19" s="10">
        <v>3</v>
      </c>
      <c r="N19" s="10"/>
      <c r="O19" s="10"/>
      <c r="P19" s="10">
        <v>10</v>
      </c>
      <c r="Q19" s="10"/>
      <c r="R19" s="10"/>
      <c r="S19" s="10"/>
      <c r="T19" s="10">
        <v>4</v>
      </c>
      <c r="U19" s="10">
        <v>120</v>
      </c>
      <c r="V19" s="10">
        <v>1</v>
      </c>
      <c r="W19" s="2">
        <f>E19+K19</f>
        <v>124</v>
      </c>
      <c r="X19" s="2">
        <f>L19+T19+U19</f>
        <v>124</v>
      </c>
      <c r="Y19" s="2">
        <f>F19</f>
        <v>13</v>
      </c>
      <c r="Z19" s="2">
        <f>G19+H19</f>
        <v>13</v>
      </c>
      <c r="AA19" s="2">
        <f>F19</f>
        <v>13</v>
      </c>
      <c r="AB19" s="2">
        <f>I19+J19+K19</f>
        <v>13</v>
      </c>
      <c r="AC19" s="2">
        <f>K19</f>
        <v>13</v>
      </c>
      <c r="AD19" s="2">
        <f>M19+N19+O19+P19</f>
        <v>13</v>
      </c>
    </row>
    <row r="20" spans="1:30" s="9" customFormat="1" ht="59.25" customHeight="1" x14ac:dyDescent="0.2">
      <c r="A20" s="8" t="s">
        <v>3</v>
      </c>
      <c r="B20" s="41" t="s">
        <v>2</v>
      </c>
      <c r="C20" s="42"/>
      <c r="D20" s="43"/>
      <c r="E20" s="10">
        <v>46</v>
      </c>
      <c r="F20" s="7">
        <v>4</v>
      </c>
      <c r="G20" s="7">
        <v>3</v>
      </c>
      <c r="H20" s="7">
        <v>1</v>
      </c>
      <c r="I20" s="7"/>
      <c r="J20" s="7">
        <v>1</v>
      </c>
      <c r="K20" s="7">
        <v>3</v>
      </c>
      <c r="L20" s="7"/>
      <c r="M20" s="7">
        <v>1</v>
      </c>
      <c r="N20" s="7"/>
      <c r="O20" s="7"/>
      <c r="P20" s="7">
        <v>2</v>
      </c>
      <c r="Q20" s="7"/>
      <c r="R20" s="7"/>
      <c r="S20" s="7"/>
      <c r="T20" s="7"/>
      <c r="U20" s="10">
        <v>49</v>
      </c>
      <c r="V20" s="6"/>
      <c r="W20" s="2">
        <f>E20+K20</f>
        <v>49</v>
      </c>
      <c r="X20" s="2">
        <f>L20+T20+U20</f>
        <v>49</v>
      </c>
      <c r="Y20" s="2">
        <f>F20</f>
        <v>4</v>
      </c>
      <c r="Z20" s="2">
        <f>G20+H20</f>
        <v>4</v>
      </c>
      <c r="AA20" s="2">
        <f>F20</f>
        <v>4</v>
      </c>
      <c r="AB20" s="2">
        <f>I20+J20+K20</f>
        <v>4</v>
      </c>
      <c r="AC20" s="2">
        <f>K20</f>
        <v>3</v>
      </c>
      <c r="AD20" s="2">
        <f>M20+N20+O20+P20</f>
        <v>3</v>
      </c>
    </row>
    <row r="21" spans="1:30" s="5" customFormat="1" ht="63.75" customHeight="1" x14ac:dyDescent="0.2">
      <c r="A21" s="8" t="s">
        <v>1</v>
      </c>
      <c r="B21" s="41" t="s">
        <v>0</v>
      </c>
      <c r="C21" s="42"/>
      <c r="D21" s="43"/>
      <c r="E21" s="7">
        <v>174</v>
      </c>
      <c r="F21" s="7">
        <v>31</v>
      </c>
      <c r="G21" s="7">
        <v>8</v>
      </c>
      <c r="H21" s="7">
        <v>23</v>
      </c>
      <c r="I21" s="7"/>
      <c r="J21" s="7">
        <v>12</v>
      </c>
      <c r="K21" s="7">
        <v>19</v>
      </c>
      <c r="L21" s="7"/>
      <c r="M21" s="7">
        <v>11</v>
      </c>
      <c r="N21" s="7">
        <v>2</v>
      </c>
      <c r="O21" s="7"/>
      <c r="P21" s="7">
        <v>6</v>
      </c>
      <c r="Q21" s="7"/>
      <c r="R21" s="7"/>
      <c r="S21" s="7"/>
      <c r="T21" s="7">
        <v>4</v>
      </c>
      <c r="U21" s="7">
        <v>189</v>
      </c>
      <c r="V21" s="6"/>
      <c r="W21" s="2">
        <f>E21+K21</f>
        <v>193</v>
      </c>
      <c r="X21" s="2">
        <f>L21+T21+U21</f>
        <v>193</v>
      </c>
      <c r="Y21" s="2">
        <f>F21</f>
        <v>31</v>
      </c>
      <c r="Z21" s="2">
        <f>G21+H21</f>
        <v>31</v>
      </c>
      <c r="AA21" s="2">
        <f>F21</f>
        <v>31</v>
      </c>
      <c r="AB21" s="2">
        <f>I21+J21+K21</f>
        <v>31</v>
      </c>
      <c r="AC21" s="2">
        <f>K21</f>
        <v>19</v>
      </c>
      <c r="AD21" s="2">
        <f>M21+N21+O21+P21</f>
        <v>19</v>
      </c>
    </row>
    <row r="22" spans="1:30" x14ac:dyDescent="0.2">
      <c r="A22" s="23">
        <v>4</v>
      </c>
      <c r="B22" s="63" t="s">
        <v>37</v>
      </c>
      <c r="C22" s="63"/>
      <c r="D22" s="63"/>
      <c r="E22" s="3">
        <v>331</v>
      </c>
      <c r="F22" s="3">
        <v>48</v>
      </c>
      <c r="G22" s="3">
        <v>23</v>
      </c>
      <c r="H22" s="3">
        <v>25</v>
      </c>
      <c r="I22" s="3"/>
      <c r="J22" s="3">
        <v>13</v>
      </c>
      <c r="K22" s="3">
        <v>35</v>
      </c>
      <c r="L22" s="3"/>
      <c r="M22" s="3">
        <v>15</v>
      </c>
      <c r="N22" s="3">
        <v>2</v>
      </c>
      <c r="O22" s="3"/>
      <c r="P22" s="3">
        <v>18</v>
      </c>
      <c r="Q22" s="3"/>
      <c r="R22" s="3"/>
      <c r="S22" s="3"/>
      <c r="T22" s="3">
        <v>8</v>
      </c>
      <c r="U22" s="3">
        <v>358</v>
      </c>
      <c r="V22" s="3">
        <v>1</v>
      </c>
      <c r="W22" s="2">
        <f>E22+K22</f>
        <v>366</v>
      </c>
      <c r="X22" s="2">
        <f>L22+T22+U22</f>
        <v>366</v>
      </c>
      <c r="Y22" s="2">
        <f>F22</f>
        <v>48</v>
      </c>
      <c r="Z22" s="2">
        <f>G22+H22</f>
        <v>48</v>
      </c>
      <c r="AA22" s="2">
        <f>F22</f>
        <v>48</v>
      </c>
      <c r="AB22" s="2">
        <f>I22+J22+K22</f>
        <v>48</v>
      </c>
      <c r="AC22" s="2">
        <f>K22</f>
        <v>35</v>
      </c>
      <c r="AD22" s="2">
        <f>M22+N22+O22+P22</f>
        <v>35</v>
      </c>
    </row>
    <row r="23" spans="1:30" x14ac:dyDescent="0.2"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5"/>
    </row>
    <row r="24" spans="1:30" x14ac:dyDescent="0.2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</row>
  </sheetData>
  <mergeCells count="40">
    <mergeCell ref="T3:V3"/>
    <mergeCell ref="H3:O3"/>
    <mergeCell ref="M4:P5"/>
    <mergeCell ref="K8:K17"/>
    <mergeCell ref="A3:G3"/>
    <mergeCell ref="N6:N17"/>
    <mergeCell ref="F6:F17"/>
    <mergeCell ref="G6:G17"/>
    <mergeCell ref="H6:H17"/>
    <mergeCell ref="I6:K7"/>
    <mergeCell ref="Q4:S5"/>
    <mergeCell ref="O6:O17"/>
    <mergeCell ref="L4:L17"/>
    <mergeCell ref="T4:T17"/>
    <mergeCell ref="A1:V1"/>
    <mergeCell ref="A2:V2"/>
    <mergeCell ref="A4:A17"/>
    <mergeCell ref="B4:D17"/>
    <mergeCell ref="E4:E17"/>
    <mergeCell ref="F4:K5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U4:U17"/>
    <mergeCell ref="B24:W24"/>
    <mergeCell ref="B20:D20"/>
    <mergeCell ref="B21:D21"/>
    <mergeCell ref="B18:D18"/>
    <mergeCell ref="W18:X18"/>
    <mergeCell ref="B22:D22"/>
    <mergeCell ref="B23:W23"/>
    <mergeCell ref="V4:V1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Ընդամենը</vt:lpstr>
      <vt:lpstr>Աջափնյակ</vt:lpstr>
      <vt:lpstr>Կենտրոն</vt:lpstr>
      <vt:lpstr>Արաբկիր</vt:lpstr>
      <vt:lpstr>Ավան</vt:lpstr>
      <vt:lpstr>Էրեբունի</vt:lpstr>
      <vt:lpstr>Շենգավիթ</vt:lpstr>
      <vt:lpstr>Մալաթիա</vt:lpstr>
      <vt:lpstr>Լոռի</vt:lpstr>
      <vt:lpstr>Արմավիր</vt:lpstr>
      <vt:lpstr>Կոտայք</vt:lpstr>
      <vt:lpstr>Շիրակ</vt:lpstr>
      <vt:lpstr>Տավուշ</vt:lpstr>
      <vt:lpstr>Գեղարքունիք</vt:lpstr>
      <vt:lpstr>Արագածոտն</vt:lpstr>
      <vt:lpstr>Արարատ</vt:lpstr>
      <vt:lpstr>Սյունիք</vt:lpstr>
      <vt:lpstr>Տավուշ!Print_Area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2016-12-28T07:56:56Z</dcterms:created>
  <dcterms:modified xsi:type="dcterms:W3CDTF">2019-05-23T10:05:00Z</dcterms:modified>
</cp:coreProperties>
</file>