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D\Desktop\hashvetvutyun 2017\+++ստուգված\"/>
    </mc:Choice>
  </mc:AlternateContent>
  <bookViews>
    <workbookView xWindow="0" yWindow="75" windowWidth="15480" windowHeight="9270"/>
  </bookViews>
  <sheets>
    <sheet name="Ընդհանուր" sheetId="17" r:id="rId1"/>
    <sheet name="Աջափնյակ" sheetId="5" r:id="rId2"/>
    <sheet name="Արաբկիր" sheetId="4" r:id="rId3"/>
    <sheet name="Մալաթիա" sheetId="12" r:id="rId4"/>
    <sheet name="Կենտրոն" sheetId="9" r:id="rId5"/>
    <sheet name="Շենգավիթ" sheetId="13" r:id="rId6"/>
    <sheet name="Ավան" sheetId="6" r:id="rId7"/>
    <sheet name="Էրեբունի" sheetId="7" r:id="rId8"/>
    <sheet name="Տավուշ" sheetId="16" r:id="rId9"/>
    <sheet name="Շիրակ" sheetId="14" r:id="rId10"/>
    <sheet name="Լոռի" sheetId="11" r:id="rId11"/>
    <sheet name="Կոտայք" sheetId="10" r:id="rId12"/>
    <sheet name="Արմավիր" sheetId="1" r:id="rId13"/>
    <sheet name="Գեղարքունիք" sheetId="8" r:id="rId14"/>
    <sheet name="Արագածոտն" sheetId="3" r:id="rId15"/>
    <sheet name="Արարատ" sheetId="2" r:id="rId16"/>
    <sheet name="Սյունիք" sheetId="15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xlnm.Print_Area" localSheetId="8">Տավուշ!$A$1:$V$24</definedName>
  </definedNames>
  <calcPr calcId="162913"/>
</workbook>
</file>

<file path=xl/calcChain.xml><?xml version="1.0" encoding="utf-8"?>
<calcChain xmlns="http://schemas.openxmlformats.org/spreadsheetml/2006/main">
  <c r="F22" i="2" l="1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E22" i="2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E22" i="3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E22" i="8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E22" i="1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E22" i="10"/>
  <c r="F22" i="11"/>
  <c r="G22" i="11"/>
  <c r="H22" i="11"/>
  <c r="I22" i="11"/>
  <c r="J22" i="11"/>
  <c r="K22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AC22" i="11"/>
  <c r="AD22" i="11"/>
  <c r="E22" i="11"/>
  <c r="F22" i="14"/>
  <c r="G22" i="14"/>
  <c r="H22" i="14"/>
  <c r="I22" i="14"/>
  <c r="J22" i="14"/>
  <c r="K22" i="14"/>
  <c r="L22" i="14"/>
  <c r="M22" i="14"/>
  <c r="N22" i="14"/>
  <c r="O22" i="14"/>
  <c r="P22" i="14"/>
  <c r="Q22" i="14"/>
  <c r="R22" i="14"/>
  <c r="S22" i="14"/>
  <c r="T22" i="14"/>
  <c r="U22" i="14"/>
  <c r="V22" i="14"/>
  <c r="W22" i="14"/>
  <c r="X22" i="14"/>
  <c r="Y22" i="14"/>
  <c r="Z22" i="14"/>
  <c r="AA22" i="14"/>
  <c r="AB22" i="14"/>
  <c r="AC22" i="14"/>
  <c r="AD22" i="14"/>
  <c r="E22" i="14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E22" i="16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Y22" i="7"/>
  <c r="Z22" i="7"/>
  <c r="AA22" i="7"/>
  <c r="AB22" i="7"/>
  <c r="AC22" i="7"/>
  <c r="AD22" i="7"/>
  <c r="E22" i="7"/>
  <c r="F22" i="6"/>
  <c r="K22" i="6"/>
  <c r="Q22" i="6"/>
  <c r="T22" i="6"/>
  <c r="F22" i="13"/>
  <c r="G22" i="13"/>
  <c r="H22" i="13"/>
  <c r="I22" i="13"/>
  <c r="J22" i="13"/>
  <c r="K22" i="13"/>
  <c r="L22" i="13"/>
  <c r="M22" i="13"/>
  <c r="N22" i="13"/>
  <c r="O22" i="13"/>
  <c r="P22" i="13"/>
  <c r="Q22" i="13"/>
  <c r="R22" i="13"/>
  <c r="S22" i="13"/>
  <c r="T22" i="13"/>
  <c r="U22" i="13"/>
  <c r="V22" i="13"/>
  <c r="W22" i="13"/>
  <c r="X22" i="13"/>
  <c r="Y22" i="13"/>
  <c r="Z22" i="13"/>
  <c r="AA22" i="13"/>
  <c r="AB22" i="13"/>
  <c r="AC22" i="13"/>
  <c r="AD22" i="13"/>
  <c r="E22" i="13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E22" i="9"/>
  <c r="F22" i="12"/>
  <c r="G22" i="12"/>
  <c r="H22" i="12"/>
  <c r="I22" i="12"/>
  <c r="J22" i="12"/>
  <c r="K22" i="12"/>
  <c r="L22" i="12"/>
  <c r="M22" i="12"/>
  <c r="N22" i="12"/>
  <c r="O22" i="12"/>
  <c r="P22" i="12"/>
  <c r="Q22" i="12"/>
  <c r="R22" i="12"/>
  <c r="S22" i="12"/>
  <c r="T22" i="12"/>
  <c r="U22" i="12"/>
  <c r="V22" i="12"/>
  <c r="W22" i="12"/>
  <c r="X22" i="12"/>
  <c r="Y22" i="12"/>
  <c r="Z22" i="12"/>
  <c r="AA22" i="12"/>
  <c r="AB22" i="12"/>
  <c r="AC22" i="12"/>
  <c r="AD22" i="12"/>
  <c r="E22" i="12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E22" i="4"/>
  <c r="F22" i="15"/>
  <c r="G22" i="15"/>
  <c r="H22" i="15"/>
  <c r="I22" i="15"/>
  <c r="J22" i="15"/>
  <c r="K22" i="15"/>
  <c r="L22" i="15"/>
  <c r="M22" i="15"/>
  <c r="N22" i="15"/>
  <c r="O22" i="15"/>
  <c r="P22" i="15"/>
  <c r="Q22" i="15"/>
  <c r="R22" i="15"/>
  <c r="S22" i="15"/>
  <c r="T22" i="15"/>
  <c r="U22" i="15"/>
  <c r="V22" i="15"/>
  <c r="W22" i="15"/>
  <c r="Y22" i="15"/>
  <c r="Z22" i="15"/>
  <c r="AA22" i="15"/>
  <c r="AB22" i="15"/>
  <c r="AC22" i="15"/>
  <c r="AD22" i="15"/>
  <c r="E22" i="1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X22" i="5"/>
  <c r="Y22" i="5"/>
  <c r="Z22" i="5"/>
  <c r="AA22" i="5"/>
  <c r="AD22" i="5"/>
  <c r="E22" i="5"/>
  <c r="F20" i="17" l="1"/>
  <c r="AA20" i="17" s="1"/>
  <c r="G20" i="17"/>
  <c r="J20" i="17"/>
  <c r="K20" i="17"/>
  <c r="AC20" i="17" s="1"/>
  <c r="M20" i="17"/>
  <c r="Q20" i="17"/>
  <c r="T20" i="17"/>
  <c r="F21" i="17"/>
  <c r="Y21" i="17" s="1"/>
  <c r="G21" i="17"/>
  <c r="H21" i="17"/>
  <c r="I21" i="17"/>
  <c r="J21" i="17"/>
  <c r="K21" i="17"/>
  <c r="AC21" i="17" s="1"/>
  <c r="P21" i="17"/>
  <c r="Q21" i="17"/>
  <c r="T21" i="17"/>
  <c r="F22" i="17"/>
  <c r="K22" i="17"/>
  <c r="Q22" i="17"/>
  <c r="T22" i="17"/>
  <c r="F19" i="17"/>
  <c r="AA19" i="17" s="1"/>
  <c r="K19" i="17"/>
  <c r="AC19" i="17" s="1"/>
  <c r="P19" i="17"/>
  <c r="Q19" i="17"/>
  <c r="T19" i="17"/>
  <c r="Y19" i="17"/>
  <c r="Y20" i="17" l="1"/>
  <c r="Y22" i="17" s="1"/>
  <c r="Z21" i="17"/>
  <c r="AC22" i="17"/>
  <c r="AB21" i="17"/>
  <c r="AA21" i="17"/>
  <c r="AA22" i="17" s="1"/>
  <c r="W19" i="16"/>
  <c r="X19" i="16"/>
  <c r="Y19" i="16"/>
  <c r="Z19" i="16"/>
  <c r="AA19" i="16"/>
  <c r="AB19" i="16"/>
  <c r="AC19" i="16"/>
  <c r="AD19" i="16"/>
  <c r="W20" i="16"/>
  <c r="X20" i="16"/>
  <c r="Y20" i="16"/>
  <c r="Z20" i="16"/>
  <c r="AA20" i="16"/>
  <c r="AB20" i="16"/>
  <c r="AC20" i="16"/>
  <c r="AD20" i="16"/>
  <c r="W21" i="16"/>
  <c r="X21" i="16"/>
  <c r="Y21" i="16"/>
  <c r="Z21" i="16"/>
  <c r="AA21" i="16"/>
  <c r="AB21" i="16"/>
  <c r="AC21" i="16"/>
  <c r="AD21" i="16"/>
  <c r="W19" i="15"/>
  <c r="X19" i="15"/>
  <c r="Y19" i="15"/>
  <c r="Z19" i="15"/>
  <c r="AA19" i="15"/>
  <c r="AB19" i="15"/>
  <c r="AC19" i="15"/>
  <c r="AD19" i="15"/>
  <c r="W20" i="15"/>
  <c r="X20" i="15"/>
  <c r="Y20" i="15"/>
  <c r="Z20" i="15"/>
  <c r="AA20" i="15"/>
  <c r="AB20" i="15"/>
  <c r="AC20" i="15"/>
  <c r="AD20" i="15"/>
  <c r="W21" i="15"/>
  <c r="X21" i="15"/>
  <c r="X22" i="15" s="1"/>
  <c r="Y21" i="15"/>
  <c r="Z21" i="15"/>
  <c r="AA21" i="15"/>
  <c r="AB21" i="15"/>
  <c r="AC21" i="15"/>
  <c r="AD21" i="15"/>
  <c r="W19" i="14" l="1"/>
  <c r="X19" i="14"/>
  <c r="Y19" i="14"/>
  <c r="Z19" i="14"/>
  <c r="AA19" i="14"/>
  <c r="AB19" i="14"/>
  <c r="AC19" i="14"/>
  <c r="AD19" i="14"/>
  <c r="W20" i="14"/>
  <c r="X20" i="14"/>
  <c r="Y20" i="14"/>
  <c r="Z20" i="14"/>
  <c r="AA20" i="14"/>
  <c r="AB20" i="14"/>
  <c r="AC20" i="14"/>
  <c r="AD20" i="14"/>
  <c r="W21" i="14"/>
  <c r="X21" i="14"/>
  <c r="Y21" i="14"/>
  <c r="Z21" i="14"/>
  <c r="AA21" i="14"/>
  <c r="AB21" i="14"/>
  <c r="AC21" i="14"/>
  <c r="AD21" i="14"/>
  <c r="W19" i="13"/>
  <c r="X19" i="13"/>
  <c r="Y19" i="13"/>
  <c r="Z19" i="13"/>
  <c r="AA19" i="13"/>
  <c r="AB19" i="13"/>
  <c r="AC19" i="13"/>
  <c r="AD19" i="13"/>
  <c r="H20" i="13"/>
  <c r="Z20" i="13" s="1"/>
  <c r="I20" i="13"/>
  <c r="AB20" i="13" s="1"/>
  <c r="W20" i="13"/>
  <c r="X20" i="13"/>
  <c r="Y20" i="13"/>
  <c r="AA20" i="13"/>
  <c r="AC20" i="13"/>
  <c r="AD20" i="13"/>
  <c r="W21" i="13"/>
  <c r="X21" i="13"/>
  <c r="Y21" i="13"/>
  <c r="Z21" i="13"/>
  <c r="AA21" i="13"/>
  <c r="AB21" i="13"/>
  <c r="AC21" i="13"/>
  <c r="AD21" i="13"/>
  <c r="W19" i="12"/>
  <c r="X19" i="12"/>
  <c r="Y19" i="12"/>
  <c r="Z19" i="12"/>
  <c r="AA19" i="12"/>
  <c r="AB19" i="12"/>
  <c r="AC19" i="12"/>
  <c r="AD19" i="12"/>
  <c r="W20" i="12"/>
  <c r="X20" i="12"/>
  <c r="Y20" i="12"/>
  <c r="Z20" i="12"/>
  <c r="AA20" i="12"/>
  <c r="AB20" i="12"/>
  <c r="AC20" i="12"/>
  <c r="AD20" i="12"/>
  <c r="W21" i="12"/>
  <c r="X21" i="12"/>
  <c r="Y21" i="12"/>
  <c r="Z21" i="12"/>
  <c r="AA21" i="12"/>
  <c r="AB21" i="12"/>
  <c r="AC21" i="12"/>
  <c r="AD21" i="12"/>
  <c r="F19" i="11"/>
  <c r="W19" i="11"/>
  <c r="X19" i="11"/>
  <c r="Y19" i="11"/>
  <c r="Z19" i="11"/>
  <c r="AA19" i="11"/>
  <c r="AB19" i="11"/>
  <c r="AC19" i="11"/>
  <c r="AD19" i="11"/>
  <c r="F20" i="11"/>
  <c r="W20" i="11"/>
  <c r="X20" i="11"/>
  <c r="Y20" i="11"/>
  <c r="Z20" i="11"/>
  <c r="AA20" i="11"/>
  <c r="AB20" i="11"/>
  <c r="AC20" i="11"/>
  <c r="AD20" i="11"/>
  <c r="F21" i="11"/>
  <c r="W21" i="11"/>
  <c r="X21" i="11"/>
  <c r="Z21" i="11"/>
  <c r="AA21" i="11"/>
  <c r="AB21" i="11"/>
  <c r="AC21" i="11"/>
  <c r="AD21" i="11"/>
  <c r="W19" i="10"/>
  <c r="X19" i="10"/>
  <c r="Y19" i="10"/>
  <c r="Z19" i="10"/>
  <c r="AA19" i="10"/>
  <c r="AB19" i="10"/>
  <c r="AC19" i="10"/>
  <c r="AD19" i="10"/>
  <c r="W20" i="10"/>
  <c r="X20" i="10"/>
  <c r="Y20" i="10"/>
  <c r="Z20" i="10"/>
  <c r="AA20" i="10"/>
  <c r="AB20" i="10"/>
  <c r="AC20" i="10"/>
  <c r="AD20" i="10"/>
  <c r="W21" i="10"/>
  <c r="X21" i="10"/>
  <c r="Y21" i="10"/>
  <c r="Z21" i="10"/>
  <c r="AA21" i="10"/>
  <c r="AB21" i="10"/>
  <c r="AC21" i="10"/>
  <c r="AD21" i="10"/>
  <c r="W19" i="9"/>
  <c r="X19" i="9"/>
  <c r="Y19" i="9"/>
  <c r="Z19" i="9"/>
  <c r="AA19" i="9"/>
  <c r="AB19" i="9"/>
  <c r="AC19" i="9"/>
  <c r="AD19" i="9"/>
  <c r="W20" i="9"/>
  <c r="X20" i="9"/>
  <c r="Y20" i="9"/>
  <c r="Z20" i="9"/>
  <c r="AA20" i="9"/>
  <c r="AB20" i="9"/>
  <c r="AC20" i="9"/>
  <c r="AD20" i="9"/>
  <c r="W21" i="9"/>
  <c r="X21" i="9"/>
  <c r="Y21" i="9"/>
  <c r="Z21" i="9"/>
  <c r="AA21" i="9"/>
  <c r="AB21" i="9"/>
  <c r="AC21" i="9"/>
  <c r="AD21" i="9"/>
  <c r="W19" i="8"/>
  <c r="X19" i="8"/>
  <c r="Y19" i="8"/>
  <c r="Z19" i="8"/>
  <c r="AA19" i="8"/>
  <c r="AB19" i="8"/>
  <c r="AC19" i="8"/>
  <c r="AD19" i="8"/>
  <c r="W20" i="8"/>
  <c r="X20" i="8"/>
  <c r="Y20" i="8"/>
  <c r="Z20" i="8"/>
  <c r="AA20" i="8"/>
  <c r="AB20" i="8"/>
  <c r="AC20" i="8"/>
  <c r="AD20" i="8"/>
  <c r="W21" i="8"/>
  <c r="X21" i="8"/>
  <c r="Y21" i="8"/>
  <c r="Z21" i="8"/>
  <c r="AA21" i="8"/>
  <c r="AB21" i="8"/>
  <c r="AC21" i="8"/>
  <c r="AD21" i="8"/>
  <c r="W19" i="7"/>
  <c r="X19" i="7"/>
  <c r="Y19" i="7"/>
  <c r="Z19" i="7"/>
  <c r="AA19" i="7"/>
  <c r="AB19" i="7"/>
  <c r="AC19" i="7"/>
  <c r="AD19" i="7"/>
  <c r="W20" i="7"/>
  <c r="X20" i="7"/>
  <c r="Y20" i="7"/>
  <c r="Z20" i="7"/>
  <c r="AA20" i="7"/>
  <c r="AB20" i="7"/>
  <c r="AC20" i="7"/>
  <c r="AD20" i="7"/>
  <c r="W21" i="7"/>
  <c r="X21" i="7"/>
  <c r="X22" i="7" s="1"/>
  <c r="Y21" i="7"/>
  <c r="Z21" i="7"/>
  <c r="AA21" i="7"/>
  <c r="AB21" i="7"/>
  <c r="AC21" i="7"/>
  <c r="AD21" i="7"/>
  <c r="E19" i="6"/>
  <c r="H19" i="6"/>
  <c r="I19" i="6"/>
  <c r="J19" i="6"/>
  <c r="L19" i="6"/>
  <c r="X19" i="6" s="1"/>
  <c r="N19" i="6"/>
  <c r="O19" i="6"/>
  <c r="R19" i="6"/>
  <c r="S19" i="6"/>
  <c r="U19" i="6"/>
  <c r="V19" i="6"/>
  <c r="V19" i="17" s="1"/>
  <c r="W19" i="6"/>
  <c r="Y19" i="6"/>
  <c r="AA19" i="6"/>
  <c r="AC19" i="6"/>
  <c r="E20" i="6"/>
  <c r="H20" i="6"/>
  <c r="H20" i="17" s="1"/>
  <c r="Z20" i="17" s="1"/>
  <c r="I20" i="6"/>
  <c r="L20" i="6"/>
  <c r="L20" i="17" s="1"/>
  <c r="N20" i="6"/>
  <c r="N20" i="17" s="1"/>
  <c r="O20" i="6"/>
  <c r="O20" i="17" s="1"/>
  <c r="P20" i="6"/>
  <c r="R20" i="6"/>
  <c r="R20" i="17" s="1"/>
  <c r="S20" i="6"/>
  <c r="S20" i="17" s="1"/>
  <c r="U20" i="6"/>
  <c r="V20" i="6"/>
  <c r="V20" i="17" s="1"/>
  <c r="Y20" i="6"/>
  <c r="Z20" i="6"/>
  <c r="AA20" i="6"/>
  <c r="AC20" i="6"/>
  <c r="E21" i="6"/>
  <c r="E21" i="17" s="1"/>
  <c r="W21" i="17" s="1"/>
  <c r="L21" i="6"/>
  <c r="L21" i="17" s="1"/>
  <c r="N21" i="6"/>
  <c r="N21" i="17" s="1"/>
  <c r="O21" i="6"/>
  <c r="O21" i="17" s="1"/>
  <c r="R21" i="6"/>
  <c r="R21" i="17" s="1"/>
  <c r="S21" i="6"/>
  <c r="S21" i="17" s="1"/>
  <c r="U21" i="6"/>
  <c r="V21" i="6"/>
  <c r="V21" i="17" s="1"/>
  <c r="Y21" i="6"/>
  <c r="Z21" i="6"/>
  <c r="AA21" i="6"/>
  <c r="AB21" i="6"/>
  <c r="AC21" i="6"/>
  <c r="AC22" i="6" l="1"/>
  <c r="AB22" i="9"/>
  <c r="X22" i="9"/>
  <c r="AD22" i="9"/>
  <c r="AC22" i="9"/>
  <c r="Y22" i="9"/>
  <c r="AA22" i="9"/>
  <c r="W22" i="9"/>
  <c r="Z22" i="9"/>
  <c r="AA22" i="6"/>
  <c r="Y22" i="6"/>
  <c r="W21" i="6"/>
  <c r="X20" i="6"/>
  <c r="U20" i="17"/>
  <c r="X20" i="17" s="1"/>
  <c r="U22" i="6"/>
  <c r="U22" i="17" s="1"/>
  <c r="U19" i="17"/>
  <c r="AD19" i="6"/>
  <c r="N22" i="6"/>
  <c r="N22" i="17" s="1"/>
  <c r="N19" i="17"/>
  <c r="I22" i="6"/>
  <c r="I22" i="17" s="1"/>
  <c r="I19" i="17"/>
  <c r="AB19" i="17" s="1"/>
  <c r="H22" i="6"/>
  <c r="H22" i="17" s="1"/>
  <c r="H19" i="17"/>
  <c r="Z19" i="6"/>
  <c r="Z22" i="6" s="1"/>
  <c r="G22" i="6"/>
  <c r="G22" i="17" s="1"/>
  <c r="G19" i="17"/>
  <c r="W20" i="6"/>
  <c r="E20" i="17"/>
  <c r="W20" i="17" s="1"/>
  <c r="S22" i="6"/>
  <c r="S22" i="17" s="1"/>
  <c r="S19" i="17"/>
  <c r="M22" i="6"/>
  <c r="M22" i="17" s="1"/>
  <c r="M19" i="17"/>
  <c r="X21" i="6"/>
  <c r="U21" i="17"/>
  <c r="X21" i="17" s="1"/>
  <c r="AD20" i="6"/>
  <c r="W22" i="6"/>
  <c r="R22" i="6"/>
  <c r="R22" i="17" s="1"/>
  <c r="R19" i="17"/>
  <c r="L22" i="6"/>
  <c r="L22" i="17" s="1"/>
  <c r="L19" i="17"/>
  <c r="X19" i="17" s="1"/>
  <c r="AD21" i="6"/>
  <c r="M21" i="17"/>
  <c r="AD21" i="17" s="1"/>
  <c r="P22" i="6"/>
  <c r="P22" i="17" s="1"/>
  <c r="P20" i="17"/>
  <c r="AD20" i="17" s="1"/>
  <c r="AB20" i="6"/>
  <c r="I20" i="17"/>
  <c r="AB20" i="17" s="1"/>
  <c r="V22" i="6"/>
  <c r="V22" i="17" s="1"/>
  <c r="O22" i="6"/>
  <c r="O22" i="17" s="1"/>
  <c r="O19" i="17"/>
  <c r="J22" i="6"/>
  <c r="J22" i="17" s="1"/>
  <c r="J19" i="17"/>
  <c r="E22" i="6"/>
  <c r="E22" i="17" s="1"/>
  <c r="E19" i="17"/>
  <c r="W19" i="17" s="1"/>
  <c r="Y21" i="11"/>
  <c r="AB19" i="6"/>
  <c r="AB22" i="6" s="1"/>
  <c r="W19" i="5"/>
  <c r="X19" i="5"/>
  <c r="Y19" i="5"/>
  <c r="Z19" i="5"/>
  <c r="AA19" i="5"/>
  <c r="AB19" i="5"/>
  <c r="AC19" i="5"/>
  <c r="AD19" i="5"/>
  <c r="W20" i="5"/>
  <c r="W22" i="5" s="1"/>
  <c r="X20" i="5"/>
  <c r="Y20" i="5"/>
  <c r="Z20" i="5"/>
  <c r="AA20" i="5"/>
  <c r="AB20" i="5"/>
  <c r="AB22" i="5" s="1"/>
  <c r="AC20" i="5"/>
  <c r="AC22" i="5" s="1"/>
  <c r="AD20" i="5"/>
  <c r="W21" i="5"/>
  <c r="X21" i="5"/>
  <c r="Y21" i="5"/>
  <c r="Z21" i="5"/>
  <c r="AA21" i="5"/>
  <c r="AB21" i="5"/>
  <c r="AC21" i="5"/>
  <c r="AD21" i="5"/>
  <c r="F19" i="4"/>
  <c r="G19" i="4"/>
  <c r="Z19" i="4" s="1"/>
  <c r="H19" i="4"/>
  <c r="I19" i="4"/>
  <c r="J19" i="4"/>
  <c r="K19" i="4"/>
  <c r="AC19" i="4" s="1"/>
  <c r="L19" i="4"/>
  <c r="M19" i="4"/>
  <c r="N19" i="4"/>
  <c r="O19" i="4"/>
  <c r="AD19" i="4" s="1"/>
  <c r="P19" i="4"/>
  <c r="Q19" i="4"/>
  <c r="R19" i="4"/>
  <c r="S19" i="4"/>
  <c r="T19" i="4"/>
  <c r="U19" i="4"/>
  <c r="V19" i="4"/>
  <c r="W19" i="4"/>
  <c r="X19" i="4"/>
  <c r="Y19" i="4"/>
  <c r="AA19" i="4"/>
  <c r="AB19" i="4"/>
  <c r="H20" i="4"/>
  <c r="I20" i="4"/>
  <c r="AB20" i="4" s="1"/>
  <c r="J20" i="4"/>
  <c r="K20" i="4"/>
  <c r="L20" i="4"/>
  <c r="M20" i="4"/>
  <c r="N20" i="4"/>
  <c r="O20" i="4"/>
  <c r="P20" i="4"/>
  <c r="Q20" i="4"/>
  <c r="R20" i="4"/>
  <c r="S20" i="4"/>
  <c r="T20" i="4"/>
  <c r="U20" i="4"/>
  <c r="X20" i="4" s="1"/>
  <c r="V20" i="4"/>
  <c r="W20" i="4"/>
  <c r="Y20" i="4"/>
  <c r="Z20" i="4"/>
  <c r="AA20" i="4"/>
  <c r="AC20" i="4"/>
  <c r="AD20" i="4"/>
  <c r="F21" i="4"/>
  <c r="H21" i="4"/>
  <c r="I21" i="4"/>
  <c r="AB21" i="4" s="1"/>
  <c r="J21" i="4"/>
  <c r="K21" i="4"/>
  <c r="L21" i="4"/>
  <c r="M21" i="4"/>
  <c r="N21" i="4"/>
  <c r="O21" i="4"/>
  <c r="P21" i="4"/>
  <c r="Q21" i="4"/>
  <c r="R21" i="4"/>
  <c r="S21" i="4"/>
  <c r="T21" i="4"/>
  <c r="U21" i="4"/>
  <c r="X21" i="4" s="1"/>
  <c r="V21" i="4"/>
  <c r="W21" i="4"/>
  <c r="Y21" i="4"/>
  <c r="Z21" i="4"/>
  <c r="AA21" i="4"/>
  <c r="AC21" i="4"/>
  <c r="AD21" i="4"/>
  <c r="W19" i="3"/>
  <c r="X19" i="3"/>
  <c r="Y19" i="3"/>
  <c r="Z19" i="3"/>
  <c r="AA19" i="3"/>
  <c r="AB19" i="3"/>
  <c r="AC19" i="3"/>
  <c r="AD19" i="3"/>
  <c r="W20" i="3"/>
  <c r="X20" i="3"/>
  <c r="Y20" i="3"/>
  <c r="Z20" i="3"/>
  <c r="AA20" i="3"/>
  <c r="AB20" i="3"/>
  <c r="AC20" i="3"/>
  <c r="AD20" i="3"/>
  <c r="W21" i="3"/>
  <c r="X21" i="3"/>
  <c r="Y21" i="3"/>
  <c r="Z21" i="3"/>
  <c r="AA21" i="3"/>
  <c r="AB21" i="3"/>
  <c r="AC21" i="3"/>
  <c r="AD21" i="3"/>
  <c r="W19" i="2"/>
  <c r="X19" i="2"/>
  <c r="Y19" i="2"/>
  <c r="Z19" i="2"/>
  <c r="AA19" i="2"/>
  <c r="AB19" i="2"/>
  <c r="AC19" i="2"/>
  <c r="AD19" i="2"/>
  <c r="W20" i="2"/>
  <c r="X20" i="2"/>
  <c r="Y20" i="2"/>
  <c r="Z20" i="2"/>
  <c r="AA20" i="2"/>
  <c r="AB20" i="2"/>
  <c r="AC20" i="2"/>
  <c r="AD20" i="2"/>
  <c r="W21" i="2"/>
  <c r="X21" i="2"/>
  <c r="Y21" i="2"/>
  <c r="Z21" i="2"/>
  <c r="AA21" i="2"/>
  <c r="AB21" i="2"/>
  <c r="AC21" i="2"/>
  <c r="AD21" i="2"/>
  <c r="W22" i="17" l="1"/>
  <c r="X22" i="6"/>
  <c r="X22" i="17"/>
  <c r="AD19" i="17"/>
  <c r="AD22" i="17" s="1"/>
  <c r="Z19" i="17"/>
  <c r="Z22" i="17" s="1"/>
  <c r="AB22" i="17"/>
  <c r="AD22" i="6"/>
  <c r="S21" i="1"/>
  <c r="R21" i="1"/>
  <c r="Q21" i="1"/>
  <c r="O21" i="1"/>
  <c r="N21" i="1"/>
  <c r="E21" i="1"/>
  <c r="V20" i="1"/>
  <c r="S20" i="1"/>
  <c r="R20" i="1"/>
  <c r="Q20" i="1"/>
  <c r="O20" i="1"/>
  <c r="AD20" i="1" s="1"/>
  <c r="E20" i="1"/>
  <c r="S19" i="1"/>
  <c r="R19" i="1"/>
  <c r="Q19" i="1"/>
  <c r="O19" i="1"/>
  <c r="X19" i="1"/>
  <c r="E19" i="1"/>
  <c r="W19" i="1"/>
  <c r="Y19" i="1"/>
  <c r="Z19" i="1"/>
  <c r="AA19" i="1"/>
  <c r="AB19" i="1"/>
  <c r="AC19" i="1"/>
  <c r="AD19" i="1"/>
  <c r="W20" i="1"/>
  <c r="X20" i="1"/>
  <c r="Y20" i="1"/>
  <c r="Z20" i="1"/>
  <c r="AA20" i="1"/>
  <c r="AB20" i="1"/>
  <c r="AC20" i="1"/>
  <c r="W21" i="1"/>
  <c r="X21" i="1"/>
  <c r="Y21" i="1"/>
  <c r="Z21" i="1"/>
  <c r="AA21" i="1"/>
  <c r="AB21" i="1"/>
  <c r="AC21" i="1"/>
  <c r="AD21" i="1"/>
</calcChain>
</file>

<file path=xl/sharedStrings.xml><?xml version="1.0" encoding="utf-8"?>
<sst xmlns="http://schemas.openxmlformats.org/spreadsheetml/2006/main" count="645" uniqueCount="69">
  <si>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</si>
  <si>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</si>
  <si>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</si>
  <si>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</si>
  <si>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</si>
  <si>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7=9+10+11+12</t>
  </si>
  <si>
    <t>2=5+6+7</t>
  </si>
  <si>
    <t>2=3+4</t>
  </si>
  <si>
    <t>1+7=8+16+17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</si>
  <si>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</si>
  <si>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</si>
  <si>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</si>
  <si>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</si>
  <si>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</si>
  <si>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</si>
  <si>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</si>
  <si>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</si>
  <si>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</si>
  <si>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</si>
  <si>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</si>
  <si>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</si>
  <si>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</si>
  <si>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</si>
  <si>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</si>
  <si>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</si>
  <si>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</si>
  <si>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</si>
  <si>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>öáË³Ýóí»É ¿ ³ÛÉ ¹³ï³íáñÇ (Ï³½ÙÇ ÷á÷áËáõÃÛáõÝ)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</si>
  <si>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</si>
  <si>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</si>
  <si>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</si>
  <si>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¶àðÌàôÜºàôÂÚ²Ü ìºð²´ºðÚ²È êÜ²ÜÎàôÂÚ²Ü ¶àðÌºðàì</t>
  </si>
  <si>
    <t>Ð²ÞìºîìàôÂÚàôÜ</t>
  </si>
  <si>
    <t xml:space="preserve"> </t>
  </si>
  <si>
    <t>ԸՆԴԱՄԵՆԸ</t>
  </si>
  <si>
    <t>ºðºì²ÜÆ ²ð²´ÎÆð ºì ø²Ü²øºè-¼ºÚÂàôÜ ì²ðâ²Î²Ü Þðæ²ÜÜºðÆ ÀÜ¸Ð²Üàôð Æð²ì²êàôÂÚ²Ü ²è²æÆÜ ²îÚ²ÜÆ ¸²î²ð²ÜÆ</t>
  </si>
  <si>
    <t xml:space="preserve">ºðºì²ÜÆ ²ՎԱՆ ºì ՆՈՐ ՆՈՐՔ ì²ðâ²Î²Ü Þðæ²ÜÜºðÆ ÀÜ¸Ð²Üàôð Æð²ì²êàôÂÚ²Ü ²è²æÆÜ ²îÚ²ÜÆ ¸²î²ð²ÜÆ </t>
  </si>
  <si>
    <t xml:space="preserve">ºðºì²ÜÆ ԷՐԵԲՈՒՆԻ ԵՎ ՆՈՒԲԱՐԱՇԵՆ ì²ðâ²Î²Ü Þðæ²ÜÜºðÆ ÀÜ¸Ð²Üàôð Æð²ì²êàôÂÚ²Ü ²è²æÆÜ ²îÚ²ÜÆ ¸²î²ð²ÜÆ </t>
  </si>
  <si>
    <t>ºðºì²ÜÆ ԿԵՆՏՐՈՆ ºì ՆՈՐՔ ՄԱՐԱՇ ì²ðâ²Î²Ü Þðæ²ÜÜºðÆ ÀÜ¸Ð²Üàôð Æð²ì²êàôÂÚ²Ü ²è²æÆÜ ²îÚ²ÜÆ ¸²î²ð²ÜÆ</t>
  </si>
  <si>
    <t xml:space="preserve">ºðºì²ÜÆ ՇԵՆԳԱՎԻԹ ì²ðâ²Î²Ü Þðæ²ÜÆ ÀÜ¸Ð²Üàôð Æð²ì²êàôÂÚ²Ü ²è²æÆÜ ²îÚ²ÜÆ ¸²î²ð²ÜÆ </t>
  </si>
  <si>
    <t>2017Ã.</t>
  </si>
  <si>
    <t>ÐÐ ÀÜ¸Ð²Üàôð Æð²ì²êàôÂÚ²Ü ²è²æÆÜ ²îÚ²ÜÆ ¸²î²ð²ÜÜºðÆ ¶àðÌàôÜºàôÂÚ²Ü ìºð²´ºðÚ²È</t>
  </si>
  <si>
    <t xml:space="preserve"> êÜ²ÜÎàôÂÚ²Ü ¶àðÌºðàì</t>
  </si>
  <si>
    <t>êÜ²ÜÎàôÂÚ²Ü ¶àðÌºðàì</t>
  </si>
  <si>
    <t xml:space="preserve">ºðºì²ÜÆ ²æ²öÜÚ²Î ºì ¸²ìÂ²ÞºÜ ì²ðâ²Î²Ü Þðæ²ÜÜºðÆ ÀÜ¸Ð²Üàôð Æð²ì²êàôÂÚ²Ü ²è²æÆÜ ²îÚ²ÜÆ ¸²î²ð²ÜÆ ¶àðÌàôÜºàôÂÚ²Ü ìºð²´ºðÚ²È  </t>
  </si>
  <si>
    <t xml:space="preserve">¶àðÌàôÜºàôÂÚ²Ü ìºð²´ºðÚ²È êÜ²ÜÎàôÂÚ²Ü ¶àðÌºðՈՎ </t>
  </si>
  <si>
    <t>ºðºì²ÜÆ Ø²È²ÂÆ²-êº´²êîÆ² ì²ðâ²Î²Ü Þðæ²ÜÆ ÀÜ¸Ð²Üàôð Æð²ì²êàôÂÚ²Ü ²è²æÆÜ ²îÚ²ÜÆ ¸²î²ð²ÜÆ</t>
  </si>
  <si>
    <t>¶àðÌàôÜºàôÂÚ²Ü ìºð²´ºðÚ²È êÜ²ÜÎàôÂÚ²Ü ¶àðÌºðՈՎ</t>
  </si>
  <si>
    <t>ëï³óí»É ¿ 2 ¹ÇÙáõÙ ëÝ³ÝÏáõÃÛ³Ý íï³Ý·Ç í»ñ³µ»ñÛ³É</t>
  </si>
  <si>
    <t>Ì³ÝáÃáõÃÛáõÝ. 6 գործ կարճվել է</t>
  </si>
  <si>
    <t>Ì³ÝáÃáõÃÛáõÝ. 1 գործ áõÕ³ñÏí»É ¿ ընդդատությ³Ùµ</t>
  </si>
  <si>
    <t>Ì³ÝáÃáõÃÛáõÝ. 2 ·áñÍ Ï³ñ×í»É ¿</t>
  </si>
  <si>
    <t>Ì³ÝáÃáõÃÛáõÝ. 1 գործ կարճվել է</t>
  </si>
  <si>
    <t>Ì³ÝáÃáõÃÛáõÝ. 3 գործ կարճվել ¿</t>
  </si>
  <si>
    <t>Ì³ÝáÃáõÃÛáõÝ. 2 ·áñÍ Ï³ñ×í»É ¿, 1 ·áñÍ áõÕ³ñÏí»É ¿ ÁÝ¹¹³ïáõÃÛ³Ùµ</t>
  </si>
  <si>
    <t xml:space="preserve">¶àðÌàôÜºàôÂÚ²Ü ìºð²´ºðÚ²È êÜ²ÜÎàôÂÚ²Ü ¶àðÌºðàì </t>
  </si>
  <si>
    <t xml:space="preserve">ՀՀ î²ìàõÞÆ Ø²ð¼Æ ÀÜ¸Ð²Üàôð Æð²ì²êàôÂÚ²Ü ²è²æÆÜ ²îÚ²ÜÆ ¸²î²ð²ÜÆ </t>
  </si>
  <si>
    <t xml:space="preserve">  ՀՀ ՇԻՐԱԿԻ ՄԱՐԶԻ  ÀÜ¸Ð²Üàôð Æð²ì²êàôÂÚ²Ü ²è²æÆÜ ²îÚ²ÜÆ ¸²î²ð²ÜÆ </t>
  </si>
  <si>
    <t xml:space="preserve">ՀՀ Èàèàõ Ø²ð¼Æ ÀÜ¸Ð²Üàôð Æð²ì²êàôÂÚ²Ü ²è²æÆÜ ²îÚ²ÜÆ ¸²î²ð²ÜÆ </t>
  </si>
  <si>
    <t>ÐÐ Îàî²ÚøÆ Ø²ð¼Æ ÀÜ¸Ð²Üàôð Æð²ì²êàôÂÚ²Ü ²è²æÆÜ ²îÚ²ÜÆ ¸²î²ð²ÜÆ</t>
  </si>
  <si>
    <t xml:space="preserve">ՀՀ ²ðØ²ìÆðÆ Ø²ð¼Æ ÀÜ¸Ð²Üàôð Æð²ì²êàôÂÚ²Ü ²è²æÆÜ ²îÚ²ÜÆ ¸²î²ð²ÜÆ </t>
  </si>
  <si>
    <t xml:space="preserve">ÐÐ ¶ºÔ²ðøàôÜÆøÆ Ø²ð¼Æ ÀÜ¸Ð²Üàôð Æð²ì²êàôÂÚ²Ü ²è²æÆÜ ²îÚ²ÜÆ ¸²î²ð²ÜÆ </t>
  </si>
  <si>
    <t xml:space="preserve">ՀՀ ²ð²¶²ÌàîÜÆ Ø²ð¼Æ ÀÜ¸Ð²Üàôð Æð²ì²êàôÂÚ²Ü ²è²æÆÜ ²îÚ²ÜÆ ¸²î²ð²ÜÆ </t>
  </si>
  <si>
    <t xml:space="preserve">ՀՀ ²ð²ð²îÆ ºì ì²Úàò ÒàðÆ Ø²ð¼ºðÆ ÀÜ¸Ð²Üàôð Æð²ì²êàôÂÚ²Ü ²è²æÆÜ ²îÚ²ÜÆ ¸²î²ð²ÜÆ </t>
  </si>
  <si>
    <t xml:space="preserve">ՀՀ êÚàõÜÆøÆ Ø²ð¼Æ ÀÜ¸Ð²Üàôð Æð²ì²êàôÂÚ²Ü ²è²æÆÜ ²îÚ²ÜÆ ¸²î²ð²ÜÆ </t>
  </si>
  <si>
    <t>Ì³ÝáÃáõÃÛáõÝ. 1 ¹ÇÙáõÙÇ Ï³å³ÏóáõÃÛ³Ùµ 29.12.2017Ã. ¹ñáõÃÛ³Ùµ áñáßáõÙ ãÇ Ï³Û³óí»É,</t>
  </si>
  <si>
    <t xml:space="preserve">6 գործ կարճí»É ¿ </t>
  </si>
  <si>
    <t>Ì³ÝáÃáõÃÛáõÝ. 2 գործ ուղարկվել է ընդդատությամբ,</t>
  </si>
  <si>
    <t>Ì³ÝáÃáõÃÛáõÝ. 4 ·áñÍ áõÕ³ñÏí»É ¿ ÁÝ¹¹³ïáõÃÛ³Ùµ, 21 ·áñÍ Ï³ñ×í»É ¿, 1 ¹ÇÙáõÙÇ í»ñ³µ»ñÛ³É 29.12.2017Ã. ¹ñáõÃÛ³Ùµ áñáßáõÙ ãÇ Ï³Û³óí»É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</si>
</sst>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Arial Armenian"/>
      <family val="2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color indexed="8"/>
      <name val="Arial Armenian"/>
      <family val="2"/>
    </font>
    <font>
      <sz val="14"/>
      <name val="Arial Armenian"/>
      <family val="2"/>
    </font>
    <font>
      <b/>
      <sz val="12"/>
      <name val="Arial Armenian"/>
      <family val="2"/>
    </font>
    <font>
      <sz val="12"/>
      <color indexed="10"/>
      <name val="Arial Armenian"/>
      <family val="2"/>
    </font>
    <font>
      <sz val="8"/>
      <name val="Calibri"/>
      <family val="2"/>
    </font>
    <font>
      <b/>
      <i/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1">
    <xf numFmtId="0" fontId="0" fillId="0" borderId="0" xfId="0"/>
    <xf numFmtId="0" fontId="2" fillId="2" borderId="0" xfId="1" applyFont="1" applyFill="1" applyProtection="1">
      <protection locked="0"/>
    </xf>
    <xf numFmtId="0" fontId="4" fillId="2" borderId="1" xfId="0" applyFont="1" applyFill="1" applyBorder="1" applyProtection="1"/>
    <xf numFmtId="0" fontId="5" fillId="2" borderId="1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Border="1" applyAlignment="1" applyProtection="1">
      <alignment horizontal="center" vertical="center"/>
      <protection locked="0"/>
    </xf>
    <xf numFmtId="49" fontId="7" fillId="2" borderId="1" xfId="1" applyNumberFormat="1" applyFont="1" applyFill="1" applyBorder="1" applyAlignment="1" applyProtection="1">
      <alignment horizontal="center" vertical="center"/>
      <protection locked="0"/>
    </xf>
    <xf numFmtId="0" fontId="8" fillId="2" borderId="0" xfId="1" applyFont="1" applyFill="1" applyBorder="1" applyAlignment="1" applyProtection="1">
      <alignment horizontal="center" vertical="center"/>
      <protection locked="0"/>
    </xf>
    <xf numFmtId="0" fontId="4" fillId="2" borderId="0" xfId="1" applyFont="1" applyFill="1" applyProtection="1"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Protection="1">
      <protection locked="0"/>
    </xf>
    <xf numFmtId="0" fontId="2" fillId="3" borderId="0" xfId="0" applyFont="1" applyFill="1" applyAlignment="1" applyProtection="1">
      <protection locked="0"/>
    </xf>
    <xf numFmtId="0" fontId="3" fillId="3" borderId="0" xfId="0" applyFont="1" applyFill="1" applyAlignment="1" applyProtection="1">
      <protection locked="0"/>
    </xf>
    <xf numFmtId="0" fontId="4" fillId="3" borderId="1" xfId="0" applyFont="1" applyFill="1" applyBorder="1" applyProtection="1"/>
    <xf numFmtId="0" fontId="2" fillId="3" borderId="1" xfId="0" applyFont="1" applyFill="1" applyBorder="1" applyProtection="1"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49" fontId="7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 applyProtection="1"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protection locked="0"/>
    </xf>
    <xf numFmtId="0" fontId="4" fillId="3" borderId="3" xfId="0" applyFont="1" applyFill="1" applyBorder="1" applyAlignment="1" applyProtection="1">
      <alignment horizontal="left" vertical="center"/>
    </xf>
    <xf numFmtId="0" fontId="2" fillId="2" borderId="0" xfId="0" applyFont="1" applyFill="1" applyProtection="1"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left" vertical="center"/>
    </xf>
    <xf numFmtId="0" fontId="2" fillId="3" borderId="0" xfId="0" applyFont="1" applyFill="1" applyAlignment="1" applyProtection="1">
      <alignment wrapText="1"/>
      <protection locked="0"/>
    </xf>
    <xf numFmtId="0" fontId="2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Border="1" applyAlignment="1" applyProtection="1">
      <alignment vertical="center"/>
    </xf>
    <xf numFmtId="0" fontId="4" fillId="2" borderId="3" xfId="1" applyFont="1" applyFill="1" applyBorder="1" applyAlignment="1" applyProtection="1">
      <alignment vertical="center"/>
    </xf>
    <xf numFmtId="0" fontId="4" fillId="2" borderId="3" xfId="1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protection locked="0"/>
    </xf>
    <xf numFmtId="0" fontId="4" fillId="3" borderId="1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13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textRotation="90" wrapText="1"/>
    </xf>
    <xf numFmtId="0" fontId="4" fillId="3" borderId="5" xfId="0" applyFont="1" applyFill="1" applyBorder="1" applyAlignment="1" applyProtection="1">
      <alignment horizontal="center" vertical="center" textRotation="90" wrapText="1"/>
    </xf>
    <xf numFmtId="0" fontId="4" fillId="3" borderId="6" xfId="0" applyFont="1" applyFill="1" applyBorder="1" applyAlignment="1" applyProtection="1">
      <alignment horizontal="center" vertical="center" textRotation="90" wrapText="1"/>
    </xf>
    <xf numFmtId="0" fontId="4" fillId="3" borderId="4" xfId="0" applyFont="1" applyFill="1" applyBorder="1" applyAlignment="1" applyProtection="1">
      <alignment horizontal="center" vertical="center" textRotation="90" wrapText="1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3" fillId="3" borderId="0" xfId="0" applyFont="1" applyFill="1" applyBorder="1" applyAlignment="1" applyProtection="1">
      <protection locked="0"/>
    </xf>
    <xf numFmtId="0" fontId="4" fillId="3" borderId="0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4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4" fillId="2" borderId="3" xfId="0" applyFont="1" applyFill="1" applyBorder="1" applyAlignment="1" applyProtection="1">
      <alignment horizontal="right" vertical="center"/>
    </xf>
    <xf numFmtId="0" fontId="4" fillId="2" borderId="3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right" vertical="center"/>
    </xf>
    <xf numFmtId="0" fontId="4" fillId="3" borderId="3" xfId="0" applyFont="1" applyFill="1" applyBorder="1" applyAlignment="1" applyProtection="1">
      <alignment horizontal="center"/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left" vertical="center"/>
    </xf>
    <xf numFmtId="0" fontId="4" fillId="2" borderId="1" xfId="1" applyFont="1" applyFill="1" applyBorder="1" applyAlignment="1" applyProtection="1">
      <alignment horizontal="center"/>
    </xf>
    <xf numFmtId="0" fontId="4" fillId="2" borderId="5" xfId="1" applyFont="1" applyFill="1" applyBorder="1" applyAlignment="1" applyProtection="1">
      <alignment horizontal="center" vertical="center" textRotation="90" wrapText="1"/>
    </xf>
    <xf numFmtId="0" fontId="4" fillId="2" borderId="6" xfId="1" applyFont="1" applyFill="1" applyBorder="1" applyAlignment="1" applyProtection="1">
      <alignment horizontal="center" vertical="center" textRotation="90" wrapText="1"/>
    </xf>
    <xf numFmtId="0" fontId="4" fillId="2" borderId="4" xfId="1" applyFont="1" applyFill="1" applyBorder="1" applyAlignment="1" applyProtection="1">
      <alignment horizontal="center" vertical="center" textRotation="90" wrapText="1"/>
    </xf>
    <xf numFmtId="0" fontId="4" fillId="2" borderId="1" xfId="1" applyFont="1" applyFill="1" applyBorder="1" applyAlignment="1" applyProtection="1">
      <alignment horizontal="center" vertical="center" textRotation="90" wrapText="1"/>
    </xf>
    <xf numFmtId="0" fontId="4" fillId="2" borderId="0" xfId="1" applyFont="1" applyFill="1" applyBorder="1" applyAlignment="1" applyProtection="1">
      <alignment horizontal="center" vertical="center"/>
    </xf>
    <xf numFmtId="0" fontId="4" fillId="0" borderId="3" xfId="1" applyFont="1" applyFill="1" applyBorder="1" applyAlignment="1" applyProtection="1">
      <alignment horizontal="right" vertical="center"/>
    </xf>
    <xf numFmtId="0" fontId="4" fillId="2" borderId="1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/>
      <protection locked="0"/>
    </xf>
    <xf numFmtId="0" fontId="4" fillId="2" borderId="7" xfId="1" applyFont="1" applyFill="1" applyBorder="1" applyAlignment="1" applyProtection="1">
      <alignment horizontal="center" vertical="center" wrapText="1"/>
    </xf>
    <xf numFmtId="0" fontId="4" fillId="2" borderId="8" xfId="1" applyFont="1" applyFill="1" applyBorder="1" applyAlignment="1" applyProtection="1">
      <alignment horizontal="center" vertical="center" wrapText="1"/>
    </xf>
    <xf numFmtId="0" fontId="4" fillId="2" borderId="9" xfId="1" applyFont="1" applyFill="1" applyBorder="1" applyAlignment="1" applyProtection="1">
      <alignment horizontal="center" vertical="center" wrapText="1"/>
    </xf>
    <xf numFmtId="0" fontId="4" fillId="2" borderId="10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11" xfId="1" applyFont="1" applyFill="1" applyBorder="1" applyAlignment="1" applyProtection="1">
      <alignment horizontal="center" vertical="center" wrapText="1"/>
    </xf>
    <xf numFmtId="0" fontId="3" fillId="2" borderId="0" xfId="1" applyFont="1" applyFill="1" applyBorder="1" applyAlignment="1" applyProtection="1"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13" xfId="1" applyFont="1" applyFill="1" applyBorder="1" applyAlignment="1" applyProtection="1">
      <alignment horizontal="center" vertical="center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textRotation="90" wrapText="1"/>
    </xf>
    <xf numFmtId="0" fontId="3" fillId="2" borderId="0" xfId="1" applyFont="1" applyFill="1" applyAlignment="1" applyProtection="1">
      <protection locked="0"/>
    </xf>
    <xf numFmtId="0" fontId="2" fillId="2" borderId="0" xfId="1" applyFont="1" applyFill="1" applyAlignment="1" applyProtection="1">
      <protection locked="0"/>
    </xf>
    <xf numFmtId="0" fontId="4" fillId="0" borderId="3" xfId="0" applyFont="1" applyFill="1" applyBorder="1" applyAlignment="1" applyProtection="1">
      <alignment horizontal="right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Snank%202017/2017-hashvetvut-kisam/SNANKUT-datavorner-2017-kisa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Snank%202017/SNANKUT-datavorner-2017-tarek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Snank%202017/Shengavit%20&#1405;&#1398;&#1377;&#1398;&#1391;%20&#1380;&#1377;&#1407;&#1377;&#1406;&#1400;&#1408;2016%20kisamjak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Snank%202017/&#1344;&#1329;&#1351;&#1358;&#1333;&#1359;&#1358;&#1352;&#1362;&#1337;&#1349;&#1352;&#1362;&#1350;%20&#1329;&#1356;&#1329;&#1355;&#1339;&#1350;%20&#1343;&#1339;&#1357;&#1329;&#1348;&#1349;&#1329;&#1343;-2017/&#1405;&#1398;&#1377;&#1398;&#1391;&#1400;&#1410;&#1385;&#1397;&#1377;&#1398;%20&#1379;&#1400;&#1408;&#1390;&#1381;&#1408;&#1400;&#1406;%20&#1344;&#1329;&#1351;&#1358;&#1333;&#1359;&#1358;&#1352;&#1362;&#1337;&#1349;&#1352;&#1362;&#1350;%60%20&#1384;&#1405;&#1407;%20&#1329;&#1406;&#1377;&#1398;%20&#1415;%20&#1350;&#1400;&#1408;-&#1350;&#1400;&#1408;&#1412;%20%20(2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Snank%202017/&#1357;&#1350;&#1329;&#1350;&#1343;&#1352;&#1362;&#1337;&#1349;&#1329;&#1350;%20&#1331;&#1352;&#1360;&#1342;&#1333;&#1360;&#1352;&#1358;%20&#1344;&#1329;&#1351;&#1358;&#1333;&#1359;&#1358;&#1352;&#1362;&#1337;&#1349;&#1352;&#1362;&#1350;%60%20&#1336;&#1357;&#1359;%20%20%20&#1332;&#1329;&#1359;&#1329;&#1358;&#1352;&#1360;&#1350;&#1333;&#1360;&#1339;%20&#1329;&#1358;&#1329;&#1350;%20&#1333;&#1358;%20&#1350;&#1352;&#1360;%20&#1350;&#1352;&#1360;&#1364;%20&#1359;&#1329;&#1360;&#1333;&#1343;&#1329;&#135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D/Desktop/hashvetvutyun%202017/Snank%202017/snankutyun%20datavorner%202017%20kismya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ամենը"/>
      <sheetName val="Ա.Դանիելյան"/>
      <sheetName val="Ռ. Բունիաթյան"/>
      <sheetName val="Ս.Հովսեփյան"/>
      <sheetName val="Ս.Թադևոսյան"/>
      <sheetName val="Հ․ Շահնազարյան"/>
    </sheetNames>
    <sheetDataSet>
      <sheetData sheetId="0"/>
      <sheetData sheetId="1">
        <row r="19">
          <cell r="F19">
            <v>49</v>
          </cell>
          <cell r="G19">
            <v>46</v>
          </cell>
          <cell r="H19">
            <v>3</v>
          </cell>
          <cell r="J19">
            <v>16</v>
          </cell>
          <cell r="K19">
            <v>33</v>
          </cell>
          <cell r="M19">
            <v>23</v>
          </cell>
          <cell r="P19">
            <v>10</v>
          </cell>
          <cell r="T19">
            <v>37</v>
          </cell>
          <cell r="U19">
            <v>83</v>
          </cell>
        </row>
        <row r="20">
          <cell r="H20">
            <v>1</v>
          </cell>
          <cell r="K20">
            <v>4</v>
          </cell>
          <cell r="M20">
            <v>2</v>
          </cell>
          <cell r="P20">
            <v>2</v>
          </cell>
          <cell r="T20">
            <v>4</v>
          </cell>
          <cell r="U20">
            <v>22</v>
          </cell>
        </row>
        <row r="21">
          <cell r="F21">
            <v>63</v>
          </cell>
          <cell r="H21">
            <v>17</v>
          </cell>
          <cell r="J21">
            <v>27</v>
          </cell>
          <cell r="K21">
            <v>36</v>
          </cell>
          <cell r="M21">
            <v>17</v>
          </cell>
          <cell r="P21">
            <v>19</v>
          </cell>
          <cell r="T21">
            <v>37</v>
          </cell>
          <cell r="U21">
            <v>43</v>
          </cell>
        </row>
      </sheetData>
      <sheetData sheetId="2">
        <row r="19">
          <cell r="F19">
            <v>27</v>
          </cell>
          <cell r="G19">
            <v>27</v>
          </cell>
          <cell r="K19">
            <v>27</v>
          </cell>
          <cell r="M19">
            <v>20</v>
          </cell>
          <cell r="N19">
            <v>5</v>
          </cell>
          <cell r="P19">
            <v>2</v>
          </cell>
          <cell r="T19">
            <v>32</v>
          </cell>
          <cell r="U19">
            <v>109</v>
          </cell>
        </row>
        <row r="20">
          <cell r="H20">
            <v>3</v>
          </cell>
          <cell r="K20">
            <v>10</v>
          </cell>
          <cell r="M20">
            <v>8</v>
          </cell>
          <cell r="N20">
            <v>1</v>
          </cell>
          <cell r="P20">
            <v>1</v>
          </cell>
          <cell r="T20">
            <v>7</v>
          </cell>
          <cell r="U20">
            <v>40</v>
          </cell>
        </row>
        <row r="21">
          <cell r="F21">
            <v>19</v>
          </cell>
          <cell r="H21">
            <v>18</v>
          </cell>
          <cell r="J21">
            <v>4</v>
          </cell>
          <cell r="K21">
            <v>15</v>
          </cell>
          <cell r="M21">
            <v>11</v>
          </cell>
          <cell r="N21">
            <v>3</v>
          </cell>
          <cell r="P21">
            <v>1</v>
          </cell>
          <cell r="T21">
            <v>10</v>
          </cell>
          <cell r="U21">
            <v>104</v>
          </cell>
        </row>
      </sheetData>
      <sheetData sheetId="3">
        <row r="19">
          <cell r="T19">
            <v>1</v>
          </cell>
          <cell r="U19">
            <v>14</v>
          </cell>
        </row>
        <row r="21">
          <cell r="T21">
            <v>1</v>
          </cell>
          <cell r="U21">
            <v>6</v>
          </cell>
        </row>
      </sheetData>
      <sheetData sheetId="4">
        <row r="19">
          <cell r="F19">
            <v>20</v>
          </cell>
          <cell r="G19">
            <v>20</v>
          </cell>
          <cell r="J19">
            <v>2</v>
          </cell>
          <cell r="K19">
            <v>18</v>
          </cell>
          <cell r="M19">
            <v>13</v>
          </cell>
          <cell r="N19">
            <v>5</v>
          </cell>
          <cell r="T19">
            <v>51</v>
          </cell>
          <cell r="U19">
            <v>212</v>
          </cell>
        </row>
        <row r="20">
          <cell r="K20">
            <v>10</v>
          </cell>
          <cell r="M20">
            <v>8</v>
          </cell>
          <cell r="N20">
            <v>2</v>
          </cell>
          <cell r="T20">
            <v>5</v>
          </cell>
          <cell r="U20">
            <v>23</v>
          </cell>
        </row>
        <row r="21">
          <cell r="F21">
            <v>31</v>
          </cell>
          <cell r="H21">
            <v>8</v>
          </cell>
          <cell r="I21">
            <v>1</v>
          </cell>
          <cell r="J21">
            <v>8</v>
          </cell>
          <cell r="K21">
            <v>22</v>
          </cell>
          <cell r="M21">
            <v>17</v>
          </cell>
          <cell r="N21">
            <v>2</v>
          </cell>
          <cell r="P21">
            <v>3</v>
          </cell>
          <cell r="T21">
            <v>19</v>
          </cell>
          <cell r="U21">
            <v>68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ամենը"/>
      <sheetName val="Ա.Դանիելյան"/>
      <sheetName val="Ռ. Բունիաթյան"/>
      <sheetName val="Ս.Հովսեփյան"/>
      <sheetName val="Ս.Թադևոսյան"/>
      <sheetName val="Հ․Շահնազարյան"/>
    </sheetNames>
    <sheetDataSet>
      <sheetData sheetId="0"/>
      <sheetData sheetId="1">
        <row r="19">
          <cell r="V19">
            <v>2</v>
          </cell>
        </row>
        <row r="21">
          <cell r="V21">
            <v>3</v>
          </cell>
        </row>
      </sheetData>
      <sheetData sheetId="2">
        <row r="19">
          <cell r="V19">
            <v>18</v>
          </cell>
        </row>
        <row r="21">
          <cell r="V21">
            <v>7</v>
          </cell>
        </row>
      </sheetData>
      <sheetData sheetId="3"/>
      <sheetData sheetId="4">
        <row r="19">
          <cell r="V19">
            <v>28</v>
          </cell>
        </row>
        <row r="20">
          <cell r="V20">
            <v>2</v>
          </cell>
        </row>
        <row r="21">
          <cell r="V21">
            <v>1</v>
          </cell>
        </row>
      </sheetData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Կուբանյան"/>
      <sheetName val="Ա.Չիչոյան"/>
      <sheetName val="Ն Հովսեփյան"/>
    </sheetNames>
    <sheetDataSet>
      <sheetData sheetId="0" refreshError="1"/>
      <sheetData sheetId="1">
        <row r="20">
          <cell r="H20">
            <v>0</v>
          </cell>
          <cell r="I20">
            <v>0</v>
          </cell>
        </row>
      </sheetData>
      <sheetData sheetId="2">
        <row r="20">
          <cell r="I20">
            <v>0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Դավթյան"/>
      <sheetName val="Ա.Բաբայան"/>
      <sheetName val="Ա.Պետրոսյան"/>
    </sheetNames>
    <sheetDataSet>
      <sheetData sheetId="0"/>
      <sheetData sheetId="1">
        <row r="19">
          <cell r="E19">
            <v>1</v>
          </cell>
        </row>
        <row r="21">
          <cell r="E21">
            <v>4</v>
          </cell>
        </row>
      </sheetData>
      <sheetData sheetId="2">
        <row r="19">
          <cell r="E19">
            <v>94</v>
          </cell>
        </row>
        <row r="20">
          <cell r="E20">
            <v>15</v>
          </cell>
        </row>
        <row r="21">
          <cell r="E21">
            <v>43</v>
          </cell>
        </row>
      </sheetData>
      <sheetData sheetId="3">
        <row r="19">
          <cell r="E19">
            <v>73</v>
          </cell>
        </row>
        <row r="20">
          <cell r="E20">
            <v>10</v>
          </cell>
        </row>
        <row r="21">
          <cell r="E21">
            <v>46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Դավթյան"/>
      <sheetName val="Ա.Բաբայան"/>
      <sheetName val="Ա.Պետրոսյան"/>
    </sheetNames>
    <sheetDataSet>
      <sheetData sheetId="0" refreshError="1"/>
      <sheetData sheetId="1">
        <row r="19">
          <cell r="U19">
            <v>1</v>
          </cell>
        </row>
        <row r="21">
          <cell r="U21">
            <v>4</v>
          </cell>
        </row>
      </sheetData>
      <sheetData sheetId="2">
        <row r="19">
          <cell r="G19">
            <v>37</v>
          </cell>
          <cell r="J19">
            <v>1</v>
          </cell>
          <cell r="N19">
            <v>1</v>
          </cell>
          <cell r="U19">
            <v>101</v>
          </cell>
          <cell r="V19">
            <v>7</v>
          </cell>
        </row>
        <row r="20">
          <cell r="U20">
            <v>23</v>
          </cell>
          <cell r="V20">
            <v>3</v>
          </cell>
        </row>
        <row r="21">
          <cell r="U21">
            <v>70</v>
          </cell>
          <cell r="V21">
            <v>8</v>
          </cell>
        </row>
      </sheetData>
      <sheetData sheetId="3">
        <row r="19">
          <cell r="G19">
            <v>30</v>
          </cell>
          <cell r="J19">
            <v>1</v>
          </cell>
          <cell r="N19">
            <v>1</v>
          </cell>
          <cell r="U19">
            <v>89</v>
          </cell>
          <cell r="V19">
            <v>5</v>
          </cell>
        </row>
        <row r="20">
          <cell r="U20">
            <v>12</v>
          </cell>
          <cell r="V20">
            <v>1</v>
          </cell>
        </row>
        <row r="21">
          <cell r="N21">
            <v>1</v>
          </cell>
          <cell r="U21">
            <v>75</v>
          </cell>
          <cell r="V21">
            <v>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Հ.Մելքոնյան"/>
      <sheetName val="Մ.Սիմոնյան "/>
      <sheetName val="Գ.Ֆիդանյան"/>
    </sheetNames>
    <sheetDataSet>
      <sheetData sheetId="0"/>
      <sheetData sheetId="1">
        <row r="19">
          <cell r="F19">
            <v>2</v>
          </cell>
        </row>
        <row r="21">
          <cell r="E21">
            <v>1</v>
          </cell>
        </row>
      </sheetData>
      <sheetData sheetId="2">
        <row r="19">
          <cell r="E19">
            <v>4</v>
          </cell>
        </row>
        <row r="20">
          <cell r="E20">
            <v>1</v>
          </cell>
        </row>
        <row r="21">
          <cell r="E21">
            <v>1</v>
          </cell>
        </row>
      </sheetData>
      <sheetData sheetId="3">
        <row r="19">
          <cell r="E19">
            <v>87</v>
          </cell>
        </row>
        <row r="20">
          <cell r="E20">
            <v>33</v>
          </cell>
        </row>
        <row r="21">
          <cell r="E21">
            <v>122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"/>
  <sheetViews>
    <sheetView tabSelected="1" workbookViewId="0">
      <selection activeCell="M28" sqref="M28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9.71093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1" width="9.7109375" style="18" customWidth="1"/>
    <col min="12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10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0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41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84" t="s">
        <v>42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62">
        <v>1</v>
      </c>
      <c r="F18" s="63">
        <v>2</v>
      </c>
      <c r="G18" s="62">
        <v>3</v>
      </c>
      <c r="H18" s="63">
        <v>4</v>
      </c>
      <c r="I18" s="62">
        <v>5</v>
      </c>
      <c r="J18" s="63">
        <v>6</v>
      </c>
      <c r="K18" s="62">
        <v>7</v>
      </c>
      <c r="L18" s="62">
        <v>8</v>
      </c>
      <c r="M18" s="62">
        <v>9</v>
      </c>
      <c r="N18" s="62">
        <v>10</v>
      </c>
      <c r="O18" s="62">
        <v>11</v>
      </c>
      <c r="P18" s="62">
        <v>12</v>
      </c>
      <c r="Q18" s="62">
        <v>13</v>
      </c>
      <c r="R18" s="62">
        <v>14</v>
      </c>
      <c r="S18" s="62">
        <v>15</v>
      </c>
      <c r="T18" s="62">
        <v>16</v>
      </c>
      <c r="U18" s="62">
        <v>17</v>
      </c>
      <c r="V18" s="62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f>SUM(Աջափնյակ:Սյունիք!E19)</f>
        <v>3267</v>
      </c>
      <c r="F19" s="29">
        <f>SUM(Աջափնյակ:Սյունիք!F19)</f>
        <v>777</v>
      </c>
      <c r="G19" s="29">
        <f>SUM(Աջափնյակ:Սյունիք!G19)</f>
        <v>754</v>
      </c>
      <c r="H19" s="29">
        <f>SUM(Աջափնյակ:Սյունիք!H19)</f>
        <v>23</v>
      </c>
      <c r="I19" s="29">
        <f>SUM(Աջափնյակ:Սյունիք!I19)</f>
        <v>0</v>
      </c>
      <c r="J19" s="29">
        <f>SUM(Աջափնյակ:Սյունիք!J19)</f>
        <v>100</v>
      </c>
      <c r="K19" s="29">
        <f>SUM(Աջափնյակ:Սյունիք!K19)</f>
        <v>677</v>
      </c>
      <c r="L19" s="29">
        <f>SUM(Աջափնյակ:Սյունիք!L19)</f>
        <v>16</v>
      </c>
      <c r="M19" s="29">
        <f>SUM(Աջափնյակ:Սյունիք!M19)</f>
        <v>345</v>
      </c>
      <c r="N19" s="29">
        <f>SUM(Աջափնյակ:Սյունիք!N19)</f>
        <v>59</v>
      </c>
      <c r="O19" s="29">
        <f>SUM(Աջափնյակ:Սյունիք!O19)</f>
        <v>5</v>
      </c>
      <c r="P19" s="29">
        <f>SUM(Աջափնյակ:Սյունիք!P19)</f>
        <v>253</v>
      </c>
      <c r="Q19" s="29">
        <f>SUM(Աջափնյակ:Սյունիք!Q19)</f>
        <v>84</v>
      </c>
      <c r="R19" s="29">
        <f>SUM(Աջափնյակ:Սյունիք!R19)</f>
        <v>4</v>
      </c>
      <c r="S19" s="29">
        <f>SUM(Աջափնյակ:Սյունիք!S19)</f>
        <v>17</v>
      </c>
      <c r="T19" s="29">
        <f>SUM(Աջափնյակ:Սյունիք!T19)</f>
        <v>655</v>
      </c>
      <c r="U19" s="29">
        <f>SUM(Աջափնյակ:Սյունիք!U19)</f>
        <v>3270</v>
      </c>
      <c r="V19" s="29">
        <f>SUM(Աջափնյակ:Սյունիք!V19)</f>
        <v>201</v>
      </c>
      <c r="W19" s="21">
        <f>E19+K19</f>
        <v>3944</v>
      </c>
      <c r="X19" s="21">
        <f>L19+T19+U19</f>
        <v>3941</v>
      </c>
      <c r="Y19" s="21">
        <f>F19</f>
        <v>777</v>
      </c>
      <c r="Z19" s="21">
        <f>G19+H19</f>
        <v>777</v>
      </c>
      <c r="AA19" s="21">
        <f>F19</f>
        <v>777</v>
      </c>
      <c r="AB19" s="21">
        <f>I19+J19+K19</f>
        <v>777</v>
      </c>
      <c r="AC19" s="21">
        <f>K19</f>
        <v>677</v>
      </c>
      <c r="AD19" s="21">
        <f>M19+N19+O19+P19</f>
        <v>662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f>SUM(Աջափնյակ:Սյունիք!E20)</f>
        <v>792</v>
      </c>
      <c r="F20" s="29">
        <f>SUM(Աջափնյակ:Սյունիք!F20)</f>
        <v>295</v>
      </c>
      <c r="G20" s="29">
        <f>SUM(Աջափնյակ:Սյունիք!G20)</f>
        <v>282</v>
      </c>
      <c r="H20" s="29">
        <f>SUM(Աջափնյակ:Սյունիք!H20)</f>
        <v>13</v>
      </c>
      <c r="I20" s="29">
        <f>SUM(Աջափնյակ:Սյունիք!I20)</f>
        <v>1</v>
      </c>
      <c r="J20" s="29">
        <f>SUM(Աջափնյակ:Սյունիք!J20)</f>
        <v>42</v>
      </c>
      <c r="K20" s="29">
        <f>SUM(Աջափնյակ:Սյունիք!K20)</f>
        <v>252</v>
      </c>
      <c r="L20" s="29">
        <f>SUM(Աջափնյակ:Սյունիք!L20)</f>
        <v>11</v>
      </c>
      <c r="M20" s="29">
        <f>SUM(Աջափնյակ:Սյունիք!M20)</f>
        <v>144</v>
      </c>
      <c r="N20" s="29">
        <f>SUM(Աջափնյակ:Սյունիք!N20)</f>
        <v>16</v>
      </c>
      <c r="O20" s="29">
        <f>SUM(Աջափնյակ:Սյունիք!O20)</f>
        <v>4</v>
      </c>
      <c r="P20" s="29">
        <f>SUM(Աջափնյակ:Սյունիք!P20)</f>
        <v>88</v>
      </c>
      <c r="Q20" s="29">
        <f>SUM(Աջափնյակ:Սյունիք!Q20)</f>
        <v>20</v>
      </c>
      <c r="R20" s="29">
        <f>SUM(Աջափնյակ:Սյունիք!R20)</f>
        <v>2</v>
      </c>
      <c r="S20" s="29">
        <f>SUM(Աջափնյակ:Սյունիք!S20)</f>
        <v>3</v>
      </c>
      <c r="T20" s="29">
        <f>SUM(Աջափնյակ:Սյունիք!T20)</f>
        <v>133</v>
      </c>
      <c r="U20" s="29">
        <f>SUM(Աջափնյակ:Սյունիք!U20)</f>
        <v>900</v>
      </c>
      <c r="V20" s="29">
        <f>SUM(Աջափնյակ:Սյունիք!V20)</f>
        <v>45</v>
      </c>
      <c r="W20" s="21">
        <f>E20+K20</f>
        <v>1044</v>
      </c>
      <c r="X20" s="21">
        <f>L20+T20+U20</f>
        <v>1044</v>
      </c>
      <c r="Y20" s="21">
        <f>F20</f>
        <v>295</v>
      </c>
      <c r="Z20" s="21">
        <f>G20+H20</f>
        <v>295</v>
      </c>
      <c r="AA20" s="21">
        <f>F20</f>
        <v>295</v>
      </c>
      <c r="AB20" s="21">
        <f>I20+J20+K20</f>
        <v>295</v>
      </c>
      <c r="AC20" s="21">
        <f>K20</f>
        <v>252</v>
      </c>
      <c r="AD20" s="21">
        <f>M20+N20+O20+P20</f>
        <v>252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9">
        <f>SUM(Աջափնյակ:Սյունիք!E21)</f>
        <v>2646</v>
      </c>
      <c r="F21" s="29">
        <f>SUM(Աջափնյակ:Սյունիք!F21)</f>
        <v>1477</v>
      </c>
      <c r="G21" s="29">
        <f>SUM(Աջափնյակ:Սյունիք!G21)</f>
        <v>916</v>
      </c>
      <c r="H21" s="29">
        <f>SUM(Աջափնյակ:Սյունիք!H21)</f>
        <v>561</v>
      </c>
      <c r="I21" s="29">
        <f>SUM(Աջափնյակ:Սյունիք!I21)</f>
        <v>10</v>
      </c>
      <c r="J21" s="29">
        <f>SUM(Աջափնյակ:Սյունիք!J21)</f>
        <v>463</v>
      </c>
      <c r="K21" s="29">
        <f>SUM(Աջափնյակ:Սյունիք!K21)</f>
        <v>1004</v>
      </c>
      <c r="L21" s="29">
        <f>SUM(Աջափնյակ:Սյունիք!L21)</f>
        <v>6</v>
      </c>
      <c r="M21" s="29">
        <f>SUM(Աջափնյակ:Սյունիք!M21)</f>
        <v>560</v>
      </c>
      <c r="N21" s="29">
        <f>SUM(Աջափնյակ:Սյունիք!N21)</f>
        <v>56</v>
      </c>
      <c r="O21" s="29">
        <f>SUM(Աջափնյակ:Սյունիք!O21)</f>
        <v>8</v>
      </c>
      <c r="P21" s="29">
        <f>SUM(Աջափնյակ:Սյունիք!P21)</f>
        <v>370</v>
      </c>
      <c r="Q21" s="29">
        <f>SUM(Աջափնյակ:Սյունիք!Q21)</f>
        <v>89</v>
      </c>
      <c r="R21" s="29">
        <f>SUM(Աջափնյակ:Սյունիք!R21)</f>
        <v>2</v>
      </c>
      <c r="S21" s="29">
        <f>SUM(Աջափնյակ:Սյունիք!S21)</f>
        <v>5</v>
      </c>
      <c r="T21" s="29">
        <f>SUM(Աջափնյակ:Սյունիք!T21)</f>
        <v>501</v>
      </c>
      <c r="U21" s="29">
        <f>SUM(Աջափնյակ:Սյունիք!U21)</f>
        <v>3141</v>
      </c>
      <c r="V21" s="29">
        <f>SUM(Աջափնյակ:Սյունիք!V21)</f>
        <v>119</v>
      </c>
      <c r="W21" s="21">
        <f>E21+K21</f>
        <v>3650</v>
      </c>
      <c r="X21" s="21">
        <f>L21+T21+U21</f>
        <v>3648</v>
      </c>
      <c r="Y21" s="21">
        <f>F21</f>
        <v>1477</v>
      </c>
      <c r="Z21" s="21">
        <f>G21+H21</f>
        <v>1477</v>
      </c>
      <c r="AA21" s="21">
        <f>F21</f>
        <v>1477</v>
      </c>
      <c r="AB21" s="21">
        <f>I21+J21+K21</f>
        <v>1477</v>
      </c>
      <c r="AC21" s="21">
        <f>K21</f>
        <v>1004</v>
      </c>
      <c r="AD21" s="21">
        <f>M21+N21+O21+P21</f>
        <v>994</v>
      </c>
    </row>
    <row r="22" spans="1:30" ht="18" x14ac:dyDescent="0.2">
      <c r="A22" s="23">
        <v>4</v>
      </c>
      <c r="B22" s="79" t="s">
        <v>34</v>
      </c>
      <c r="C22" s="79"/>
      <c r="D22" s="79"/>
      <c r="E22" s="29">
        <f>SUM(Աջափնյակ:Սյունիք!E22)</f>
        <v>6705</v>
      </c>
      <c r="F22" s="29">
        <f>SUM(Աջափնյակ:Սյունիք!F22)</f>
        <v>2549</v>
      </c>
      <c r="G22" s="29">
        <f>SUM(Աջափնյակ:Սյունիք!G22)</f>
        <v>1952</v>
      </c>
      <c r="H22" s="29">
        <f>SUM(Աջափնյակ:Սյունիք!H22)</f>
        <v>597</v>
      </c>
      <c r="I22" s="29">
        <f>SUM(Աջափնյակ:Սյունիք!I22)</f>
        <v>11</v>
      </c>
      <c r="J22" s="29">
        <f>SUM(Աջափնյակ:Սյունիք!J22)</f>
        <v>605</v>
      </c>
      <c r="K22" s="29">
        <f>SUM(Աջափնյակ:Սյունիք!K22)</f>
        <v>1933</v>
      </c>
      <c r="L22" s="29">
        <f>SUM(Աջափնյակ:Սյունիք!L22)</f>
        <v>33</v>
      </c>
      <c r="M22" s="29">
        <f>SUM(Աջափնյակ:Սյունիք!M22)</f>
        <v>1049</v>
      </c>
      <c r="N22" s="29">
        <f>SUM(Աջափնյակ:Սյունիք!N22)</f>
        <v>131</v>
      </c>
      <c r="O22" s="29">
        <f>SUM(Աջափնյակ:Սյունիք!O22)</f>
        <v>17</v>
      </c>
      <c r="P22" s="29">
        <f>SUM(Աջափնյակ:Սյունիք!P22)</f>
        <v>711</v>
      </c>
      <c r="Q22" s="29">
        <f>SUM(Աջափնյակ:Սյունիք!Q22)</f>
        <v>193</v>
      </c>
      <c r="R22" s="29">
        <f>SUM(Աջափնյակ:Սյունիք!R22)</f>
        <v>8</v>
      </c>
      <c r="S22" s="29">
        <f>SUM(Աջափնյակ:Սյունիք!S22)</f>
        <v>25</v>
      </c>
      <c r="T22" s="29">
        <f>SUM(Աջափնյակ:Սյունիք!T22)</f>
        <v>1289</v>
      </c>
      <c r="U22" s="29">
        <f>SUM(Աջափնյակ:Սյունիք!U22)</f>
        <v>7311</v>
      </c>
      <c r="V22" s="29">
        <f>SUM(Աջափնյակ:Սյունիք!V22)</f>
        <v>365</v>
      </c>
      <c r="W22" s="21">
        <f>SUM(W19:W21)</f>
        <v>8638</v>
      </c>
      <c r="X22" s="21">
        <f t="shared" ref="X22:AD22" si="0">SUM(X19:X21)</f>
        <v>8633</v>
      </c>
      <c r="Y22" s="21">
        <f t="shared" si="0"/>
        <v>2549</v>
      </c>
      <c r="Z22" s="21">
        <f t="shared" si="0"/>
        <v>2549</v>
      </c>
      <c r="AA22" s="21">
        <f t="shared" si="0"/>
        <v>2549</v>
      </c>
      <c r="AB22" s="21">
        <f t="shared" si="0"/>
        <v>2549</v>
      </c>
      <c r="AC22" s="21">
        <f t="shared" si="0"/>
        <v>1933</v>
      </c>
      <c r="AD22" s="21">
        <f t="shared" si="0"/>
        <v>1908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6" spans="1:30" x14ac:dyDescent="0.2">
      <c r="C26" s="78" t="s">
        <v>68</v>
      </c>
      <c r="D26" s="78"/>
      <c r="E26" s="78"/>
      <c r="F26" s="78"/>
      <c r="G26" s="78"/>
      <c r="H26" s="78"/>
      <c r="I26" s="78"/>
      <c r="J26" s="78"/>
    </row>
    <row r="27" spans="1:30" x14ac:dyDescent="0.2">
      <c r="C27" s="78"/>
      <c r="D27" s="78"/>
      <c r="E27" s="78"/>
      <c r="F27" s="78"/>
      <c r="G27" s="78"/>
      <c r="H27" s="78"/>
      <c r="I27" s="78"/>
      <c r="J27" s="78"/>
    </row>
    <row r="28" spans="1:30" x14ac:dyDescent="0.2">
      <c r="C28" s="78"/>
      <c r="D28" s="78"/>
      <c r="E28" s="78"/>
      <c r="F28" s="78"/>
      <c r="G28" s="78"/>
      <c r="H28" s="78"/>
      <c r="I28" s="78"/>
      <c r="J28" s="78"/>
    </row>
    <row r="29" spans="1:30" x14ac:dyDescent="0.2">
      <c r="C29" s="78"/>
      <c r="D29" s="78"/>
      <c r="E29" s="78"/>
      <c r="F29" s="78"/>
      <c r="G29" s="78"/>
      <c r="H29" s="78"/>
      <c r="I29" s="78"/>
      <c r="J29" s="78"/>
    </row>
  </sheetData>
  <mergeCells count="40">
    <mergeCell ref="A1:B1"/>
    <mergeCell ref="C1:V1"/>
    <mergeCell ref="A3:V3"/>
    <mergeCell ref="J8:J17"/>
    <mergeCell ref="K8:K17"/>
    <mergeCell ref="A2:V2"/>
    <mergeCell ref="A4:A17"/>
    <mergeCell ref="B4:D17"/>
    <mergeCell ref="E4:E17"/>
    <mergeCell ref="F4:K5"/>
    <mergeCell ref="L4:L17"/>
    <mergeCell ref="M4:P5"/>
    <mergeCell ref="T4:T17"/>
    <mergeCell ref="F6:F17"/>
    <mergeCell ref="Y18:Z18"/>
    <mergeCell ref="AA18:AB18"/>
    <mergeCell ref="C26:J29"/>
    <mergeCell ref="G6:G17"/>
    <mergeCell ref="H6:H17"/>
    <mergeCell ref="B21:D21"/>
    <mergeCell ref="B22:D22"/>
    <mergeCell ref="B23:W23"/>
    <mergeCell ref="B24:W24"/>
    <mergeCell ref="W18:X18"/>
    <mergeCell ref="AC18:AD18"/>
    <mergeCell ref="B20:D20"/>
    <mergeCell ref="Q4:S5"/>
    <mergeCell ref="B19:D19"/>
    <mergeCell ref="O6:O17"/>
    <mergeCell ref="P6:P17"/>
    <mergeCell ref="Q6:Q17"/>
    <mergeCell ref="R6:R17"/>
    <mergeCell ref="B18:D18"/>
    <mergeCell ref="I6:K7"/>
    <mergeCell ref="M6:M17"/>
    <mergeCell ref="N6:N17"/>
    <mergeCell ref="S6:S17"/>
    <mergeCell ref="I8:I17"/>
    <mergeCell ref="U4:U17"/>
    <mergeCell ref="V4:V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topLeftCell="A7" zoomScale="85" zoomScaleNormal="85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0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44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84" t="s">
        <v>43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3">
        <v>1</v>
      </c>
      <c r="F18" s="34">
        <v>2</v>
      </c>
      <c r="G18" s="33">
        <v>3</v>
      </c>
      <c r="H18" s="34">
        <v>4</v>
      </c>
      <c r="I18" s="33">
        <v>5</v>
      </c>
      <c r="J18" s="34">
        <v>6</v>
      </c>
      <c r="K18" s="33">
        <v>7</v>
      </c>
      <c r="L18" s="33">
        <v>8</v>
      </c>
      <c r="M18" s="33">
        <v>9</v>
      </c>
      <c r="N18" s="33">
        <v>10</v>
      </c>
      <c r="O18" s="33">
        <v>11</v>
      </c>
      <c r="P18" s="33">
        <v>12</v>
      </c>
      <c r="Q18" s="33">
        <v>13</v>
      </c>
      <c r="R18" s="33">
        <v>14</v>
      </c>
      <c r="S18" s="33">
        <v>15</v>
      </c>
      <c r="T18" s="33">
        <v>16</v>
      </c>
      <c r="U18" s="33">
        <v>17</v>
      </c>
      <c r="V18" s="33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183</v>
      </c>
      <c r="F19" s="29">
        <v>62</v>
      </c>
      <c r="G19" s="29">
        <v>62</v>
      </c>
      <c r="H19" s="29">
        <v>0</v>
      </c>
      <c r="I19" s="29">
        <v>0</v>
      </c>
      <c r="J19" s="29">
        <v>16</v>
      </c>
      <c r="K19" s="29">
        <v>46</v>
      </c>
      <c r="L19" s="29">
        <v>0</v>
      </c>
      <c r="M19" s="29">
        <v>16</v>
      </c>
      <c r="N19" s="29">
        <v>1</v>
      </c>
      <c r="O19" s="29">
        <v>0</v>
      </c>
      <c r="P19" s="29">
        <v>29</v>
      </c>
      <c r="Q19" s="29">
        <v>0</v>
      </c>
      <c r="R19" s="29">
        <v>0</v>
      </c>
      <c r="S19" s="29">
        <v>0</v>
      </c>
      <c r="T19" s="29">
        <v>11</v>
      </c>
      <c r="U19" s="29">
        <v>218</v>
      </c>
      <c r="V19" s="29">
        <v>3</v>
      </c>
      <c r="W19" s="21">
        <f>E19+K19</f>
        <v>229</v>
      </c>
      <c r="X19" s="21">
        <f>L19+T19+U19</f>
        <v>229</v>
      </c>
      <c r="Y19" s="21">
        <f>F19</f>
        <v>62</v>
      </c>
      <c r="Z19" s="21">
        <f>G19+H19</f>
        <v>62</v>
      </c>
      <c r="AA19" s="21">
        <f>F19</f>
        <v>62</v>
      </c>
      <c r="AB19" s="21">
        <f>I19+J19+K19</f>
        <v>62</v>
      </c>
      <c r="AC19" s="21">
        <f>K19</f>
        <v>46</v>
      </c>
      <c r="AD19" s="21">
        <f>M19+N19+O19+P19</f>
        <v>46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77</v>
      </c>
      <c r="F20" s="26">
        <v>27</v>
      </c>
      <c r="G20" s="26">
        <v>27</v>
      </c>
      <c r="H20" s="26">
        <v>0</v>
      </c>
      <c r="I20" s="26">
        <v>0</v>
      </c>
      <c r="J20" s="26">
        <v>5</v>
      </c>
      <c r="K20" s="26">
        <v>22</v>
      </c>
      <c r="L20" s="26">
        <v>0</v>
      </c>
      <c r="M20" s="26">
        <v>6</v>
      </c>
      <c r="N20" s="26">
        <v>4</v>
      </c>
      <c r="O20" s="26">
        <v>0</v>
      </c>
      <c r="P20" s="26">
        <v>12</v>
      </c>
      <c r="Q20" s="26">
        <v>0</v>
      </c>
      <c r="R20" s="26">
        <v>0</v>
      </c>
      <c r="S20" s="26">
        <v>0</v>
      </c>
      <c r="T20" s="26">
        <v>16</v>
      </c>
      <c r="U20" s="29">
        <v>83</v>
      </c>
      <c r="V20" s="25">
        <v>1</v>
      </c>
      <c r="W20" s="21">
        <f>E20+K20</f>
        <v>99</v>
      </c>
      <c r="X20" s="21">
        <f>L20+T20+U20</f>
        <v>99</v>
      </c>
      <c r="Y20" s="21">
        <f>F20</f>
        <v>27</v>
      </c>
      <c r="Z20" s="21">
        <f>G20+H20</f>
        <v>27</v>
      </c>
      <c r="AA20" s="21">
        <f>F20</f>
        <v>27</v>
      </c>
      <c r="AB20" s="21">
        <f>I20+J20+K20</f>
        <v>27</v>
      </c>
      <c r="AC20" s="21">
        <f>K20</f>
        <v>22</v>
      </c>
      <c r="AD20" s="21">
        <f>M20+N20+O20+P20</f>
        <v>22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164</v>
      </c>
      <c r="F21" s="26">
        <v>81</v>
      </c>
      <c r="G21" s="26">
        <v>55</v>
      </c>
      <c r="H21" s="26">
        <v>26</v>
      </c>
      <c r="I21" s="26">
        <v>0</v>
      </c>
      <c r="J21" s="26">
        <v>42</v>
      </c>
      <c r="K21" s="26">
        <v>39</v>
      </c>
      <c r="L21" s="26">
        <v>0</v>
      </c>
      <c r="M21" s="26">
        <v>13</v>
      </c>
      <c r="N21" s="26">
        <v>7</v>
      </c>
      <c r="O21" s="26">
        <v>0</v>
      </c>
      <c r="P21" s="26">
        <v>19</v>
      </c>
      <c r="Q21" s="26">
        <v>0</v>
      </c>
      <c r="R21" s="26">
        <v>0</v>
      </c>
      <c r="S21" s="26">
        <v>0</v>
      </c>
      <c r="T21" s="26">
        <v>26</v>
      </c>
      <c r="U21" s="26">
        <v>177</v>
      </c>
      <c r="V21" s="25">
        <v>2</v>
      </c>
      <c r="W21" s="21">
        <f>E21+K21</f>
        <v>203</v>
      </c>
      <c r="X21" s="21">
        <f>L21+T21+U21</f>
        <v>203</v>
      </c>
      <c r="Y21" s="21">
        <f>F21</f>
        <v>81</v>
      </c>
      <c r="Z21" s="21">
        <f>G21+H21</f>
        <v>81</v>
      </c>
      <c r="AA21" s="21">
        <f>F21</f>
        <v>81</v>
      </c>
      <c r="AB21" s="21">
        <f>I21+J21+K21</f>
        <v>81</v>
      </c>
      <c r="AC21" s="21">
        <f>K21</f>
        <v>39</v>
      </c>
      <c r="AD21" s="21">
        <f>M21+N21+O21+P21</f>
        <v>39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424</v>
      </c>
      <c r="F22" s="22">
        <f t="shared" ref="F22:AD22" si="0">SUM(F19:F21)</f>
        <v>170</v>
      </c>
      <c r="G22" s="22">
        <f t="shared" si="0"/>
        <v>144</v>
      </c>
      <c r="H22" s="22">
        <f t="shared" si="0"/>
        <v>26</v>
      </c>
      <c r="I22" s="22">
        <f t="shared" si="0"/>
        <v>0</v>
      </c>
      <c r="J22" s="22">
        <f t="shared" si="0"/>
        <v>63</v>
      </c>
      <c r="K22" s="22">
        <f t="shared" si="0"/>
        <v>107</v>
      </c>
      <c r="L22" s="22">
        <f t="shared" si="0"/>
        <v>0</v>
      </c>
      <c r="M22" s="22">
        <f t="shared" si="0"/>
        <v>35</v>
      </c>
      <c r="N22" s="22">
        <f t="shared" si="0"/>
        <v>12</v>
      </c>
      <c r="O22" s="22">
        <f t="shared" si="0"/>
        <v>0</v>
      </c>
      <c r="P22" s="22">
        <f t="shared" si="0"/>
        <v>60</v>
      </c>
      <c r="Q22" s="22">
        <f t="shared" si="0"/>
        <v>0</v>
      </c>
      <c r="R22" s="22">
        <f t="shared" si="0"/>
        <v>0</v>
      </c>
      <c r="S22" s="22">
        <f t="shared" si="0"/>
        <v>0</v>
      </c>
      <c r="T22" s="22">
        <f t="shared" si="0"/>
        <v>53</v>
      </c>
      <c r="U22" s="22">
        <f t="shared" si="0"/>
        <v>478</v>
      </c>
      <c r="V22" s="22">
        <f t="shared" si="0"/>
        <v>6</v>
      </c>
      <c r="W22" s="22">
        <f t="shared" si="0"/>
        <v>531</v>
      </c>
      <c r="X22" s="22">
        <f t="shared" si="0"/>
        <v>531</v>
      </c>
      <c r="Y22" s="22">
        <f t="shared" si="0"/>
        <v>170</v>
      </c>
      <c r="Z22" s="22">
        <f t="shared" si="0"/>
        <v>170</v>
      </c>
      <c r="AA22" s="22">
        <f t="shared" si="0"/>
        <v>170</v>
      </c>
      <c r="AB22" s="22">
        <f t="shared" si="0"/>
        <v>170</v>
      </c>
      <c r="AC22" s="22">
        <f t="shared" si="0"/>
        <v>107</v>
      </c>
      <c r="AD22" s="22">
        <f t="shared" si="0"/>
        <v>107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</sheetData>
  <mergeCells count="39">
    <mergeCell ref="L4:L17"/>
    <mergeCell ref="J8:J17"/>
    <mergeCell ref="A1:B1"/>
    <mergeCell ref="C1:V1"/>
    <mergeCell ref="A3:V3"/>
    <mergeCell ref="A2:V2"/>
    <mergeCell ref="A4:A17"/>
    <mergeCell ref="B4:D17"/>
    <mergeCell ref="E4:E17"/>
    <mergeCell ref="F4:K5"/>
    <mergeCell ref="F6:F17"/>
    <mergeCell ref="G6:G17"/>
    <mergeCell ref="M4:P5"/>
    <mergeCell ref="H6:H17"/>
    <mergeCell ref="I6:K7"/>
    <mergeCell ref="M6:M17"/>
    <mergeCell ref="B22:D22"/>
    <mergeCell ref="B24:W24"/>
    <mergeCell ref="B18:D18"/>
    <mergeCell ref="W18:X18"/>
    <mergeCell ref="B23:W23"/>
    <mergeCell ref="B20:D20"/>
    <mergeCell ref="B21:D21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N6:N17"/>
    <mergeCell ref="Y18:Z18"/>
    <mergeCell ref="U4:U17"/>
    <mergeCell ref="V4:V17"/>
  </mergeCells>
  <pageMargins left="0" right="0" top="0.74803149606299202" bottom="0.74803149606299202" header="0.31496062992126" footer="0.31496062992126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30"/>
  <sheetViews>
    <sheetView topLeftCell="A10" zoomScale="90" zoomScaleNormal="90" workbookViewId="0">
      <selection activeCell="D32" sqref="D32"/>
    </sheetView>
  </sheetViews>
  <sheetFormatPr defaultRowHeight="15" x14ac:dyDescent="0.2"/>
  <cols>
    <col min="1" max="1" width="9.140625" style="42"/>
    <col min="2" max="2" width="11.28515625" style="42" customWidth="1"/>
    <col min="3" max="3" width="11" style="42" customWidth="1"/>
    <col min="4" max="4" width="11.7109375" style="42" customWidth="1"/>
    <col min="5" max="5" width="11" style="42" customWidth="1"/>
    <col min="6" max="6" width="6.85546875" style="42" customWidth="1"/>
    <col min="7" max="7" width="8.140625" style="42" customWidth="1"/>
    <col min="8" max="8" width="9" style="42" customWidth="1"/>
    <col min="9" max="9" width="7.5703125" style="42" customWidth="1"/>
    <col min="10" max="10" width="7.85546875" style="42" customWidth="1"/>
    <col min="11" max="12" width="6.7109375" style="42" customWidth="1"/>
    <col min="13" max="13" width="10.140625" style="42" customWidth="1"/>
    <col min="14" max="15" width="10.28515625" style="42" customWidth="1"/>
    <col min="16" max="16" width="5.85546875" style="42" customWidth="1"/>
    <col min="17" max="17" width="5.5703125" style="42" customWidth="1"/>
    <col min="18" max="18" width="8" style="42" customWidth="1"/>
    <col min="19" max="19" width="9" style="42" customWidth="1"/>
    <col min="20" max="20" width="9.42578125" style="42" customWidth="1"/>
    <col min="21" max="21" width="10.28515625" style="42" customWidth="1"/>
    <col min="22" max="22" width="12.140625" style="42" customWidth="1"/>
    <col min="23" max="24" width="0" style="42" hidden="1" customWidth="1"/>
    <col min="25" max="25" width="7.5703125" style="42" hidden="1" customWidth="1"/>
    <col min="26" max="26" width="8" style="42" hidden="1" customWidth="1"/>
    <col min="27" max="27" width="8.5703125" style="42" hidden="1" customWidth="1"/>
    <col min="28" max="28" width="8.42578125" style="42" hidden="1" customWidth="1"/>
    <col min="29" max="29" width="8" style="42" hidden="1" customWidth="1"/>
    <col min="30" max="30" width="8.140625" style="42" hidden="1" customWidth="1"/>
    <col min="31" max="16384" width="9.140625" style="42"/>
  </cols>
  <sheetData>
    <row r="1" spans="1:22" s="47" customFormat="1" ht="18.75" customHeight="1" x14ac:dyDescent="0.2">
      <c r="A1" s="107" t="s">
        <v>40</v>
      </c>
      <c r="B1" s="107"/>
      <c r="C1" s="107" t="s">
        <v>32</v>
      </c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</row>
    <row r="2" spans="1:22" s="47" customFormat="1" ht="19.5" customHeight="1" x14ac:dyDescent="0.2">
      <c r="A2" s="107" t="s">
        <v>35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</row>
    <row r="3" spans="1:22" s="47" customFormat="1" ht="18.75" customHeight="1" x14ac:dyDescent="0.2">
      <c r="A3" s="115"/>
      <c r="B3" s="115"/>
      <c r="C3" s="115"/>
      <c r="D3" s="115"/>
      <c r="E3" s="115"/>
      <c r="F3" s="115"/>
      <c r="G3" s="115"/>
      <c r="H3" s="116" t="s">
        <v>45</v>
      </c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</row>
    <row r="4" spans="1:22" s="47" customFormat="1" ht="41.25" customHeight="1" x14ac:dyDescent="0.2">
      <c r="A4" s="91" t="s">
        <v>30</v>
      </c>
      <c r="B4" s="97"/>
      <c r="C4" s="97"/>
      <c r="D4" s="97"/>
      <c r="E4" s="98" t="s">
        <v>29</v>
      </c>
      <c r="F4" s="97" t="s">
        <v>28</v>
      </c>
      <c r="G4" s="97"/>
      <c r="H4" s="97"/>
      <c r="I4" s="97"/>
      <c r="J4" s="97"/>
      <c r="K4" s="97"/>
      <c r="L4" s="98" t="s">
        <v>27</v>
      </c>
      <c r="M4" s="101" t="s">
        <v>26</v>
      </c>
      <c r="N4" s="102"/>
      <c r="O4" s="102"/>
      <c r="P4" s="103"/>
      <c r="Q4" s="97" t="s">
        <v>25</v>
      </c>
      <c r="R4" s="97"/>
      <c r="S4" s="97"/>
      <c r="T4" s="91" t="s">
        <v>24</v>
      </c>
      <c r="U4" s="98" t="s">
        <v>23</v>
      </c>
      <c r="V4" s="91" t="s">
        <v>22</v>
      </c>
    </row>
    <row r="5" spans="1:22" s="47" customFormat="1" ht="53.25" customHeight="1" x14ac:dyDescent="0.2">
      <c r="A5" s="91"/>
      <c r="B5" s="97"/>
      <c r="C5" s="97"/>
      <c r="D5" s="97"/>
      <c r="E5" s="99"/>
      <c r="F5" s="97"/>
      <c r="G5" s="97"/>
      <c r="H5" s="97"/>
      <c r="I5" s="97"/>
      <c r="J5" s="97"/>
      <c r="K5" s="97"/>
      <c r="L5" s="99"/>
      <c r="M5" s="104"/>
      <c r="N5" s="105"/>
      <c r="O5" s="105"/>
      <c r="P5" s="106"/>
      <c r="Q5" s="97"/>
      <c r="R5" s="97"/>
      <c r="S5" s="97"/>
      <c r="T5" s="91"/>
      <c r="U5" s="99"/>
      <c r="V5" s="91"/>
    </row>
    <row r="6" spans="1:22" s="47" customFormat="1" ht="33.75" customHeight="1" x14ac:dyDescent="0.2">
      <c r="A6" s="91"/>
      <c r="B6" s="97"/>
      <c r="C6" s="97"/>
      <c r="D6" s="97"/>
      <c r="E6" s="99"/>
      <c r="F6" s="91" t="s">
        <v>14</v>
      </c>
      <c r="G6" s="91" t="s">
        <v>21</v>
      </c>
      <c r="H6" s="91" t="s">
        <v>20</v>
      </c>
      <c r="I6" s="97" t="s">
        <v>19</v>
      </c>
      <c r="J6" s="97"/>
      <c r="K6" s="97"/>
      <c r="L6" s="99"/>
      <c r="M6" s="91" t="s">
        <v>18</v>
      </c>
      <c r="N6" s="91" t="s">
        <v>17</v>
      </c>
      <c r="O6" s="91" t="s">
        <v>16</v>
      </c>
      <c r="P6" s="98" t="s">
        <v>15</v>
      </c>
      <c r="Q6" s="91" t="s">
        <v>14</v>
      </c>
      <c r="R6" s="91" t="s">
        <v>13</v>
      </c>
      <c r="S6" s="93" t="s">
        <v>12</v>
      </c>
      <c r="T6" s="91"/>
      <c r="U6" s="99"/>
      <c r="V6" s="91"/>
    </row>
    <row r="7" spans="1:22" s="47" customFormat="1" ht="18.75" customHeight="1" x14ac:dyDescent="0.2">
      <c r="A7" s="91"/>
      <c r="B7" s="97"/>
      <c r="C7" s="97"/>
      <c r="D7" s="97"/>
      <c r="E7" s="99"/>
      <c r="F7" s="91"/>
      <c r="G7" s="91"/>
      <c r="H7" s="91"/>
      <c r="I7" s="97"/>
      <c r="J7" s="97"/>
      <c r="K7" s="97"/>
      <c r="L7" s="99"/>
      <c r="M7" s="91"/>
      <c r="N7" s="91"/>
      <c r="O7" s="91"/>
      <c r="P7" s="99"/>
      <c r="Q7" s="91"/>
      <c r="R7" s="91"/>
      <c r="S7" s="93"/>
      <c r="T7" s="91"/>
      <c r="U7" s="99"/>
      <c r="V7" s="91"/>
    </row>
    <row r="8" spans="1:22" s="47" customFormat="1" ht="30" customHeight="1" x14ac:dyDescent="0.2">
      <c r="A8" s="91"/>
      <c r="B8" s="97"/>
      <c r="C8" s="97"/>
      <c r="D8" s="97"/>
      <c r="E8" s="99"/>
      <c r="F8" s="91"/>
      <c r="G8" s="91"/>
      <c r="H8" s="91"/>
      <c r="I8" s="91" t="s">
        <v>11</v>
      </c>
      <c r="J8" s="91" t="s">
        <v>10</v>
      </c>
      <c r="K8" s="91" t="s">
        <v>9</v>
      </c>
      <c r="L8" s="99"/>
      <c r="M8" s="91"/>
      <c r="N8" s="91"/>
      <c r="O8" s="91"/>
      <c r="P8" s="99"/>
      <c r="Q8" s="91"/>
      <c r="R8" s="91"/>
      <c r="S8" s="93"/>
      <c r="T8" s="91"/>
      <c r="U8" s="99"/>
      <c r="V8" s="91"/>
    </row>
    <row r="9" spans="1:22" s="47" customFormat="1" ht="15" customHeight="1" x14ac:dyDescent="0.2">
      <c r="A9" s="91"/>
      <c r="B9" s="97"/>
      <c r="C9" s="97"/>
      <c r="D9" s="97"/>
      <c r="E9" s="99"/>
      <c r="F9" s="91"/>
      <c r="G9" s="91"/>
      <c r="H9" s="91"/>
      <c r="I9" s="91"/>
      <c r="J9" s="91"/>
      <c r="K9" s="91"/>
      <c r="L9" s="99"/>
      <c r="M9" s="91"/>
      <c r="N9" s="91"/>
      <c r="O9" s="91"/>
      <c r="P9" s="99"/>
      <c r="Q9" s="91"/>
      <c r="R9" s="91"/>
      <c r="S9" s="93"/>
      <c r="T9" s="91"/>
      <c r="U9" s="99"/>
      <c r="V9" s="91"/>
    </row>
    <row r="10" spans="1:22" s="47" customFormat="1" ht="15" customHeight="1" x14ac:dyDescent="0.2">
      <c r="A10" s="91"/>
      <c r="B10" s="97"/>
      <c r="C10" s="97"/>
      <c r="D10" s="97"/>
      <c r="E10" s="99"/>
      <c r="F10" s="91"/>
      <c r="G10" s="91"/>
      <c r="H10" s="91"/>
      <c r="I10" s="91"/>
      <c r="J10" s="91"/>
      <c r="K10" s="91"/>
      <c r="L10" s="99"/>
      <c r="M10" s="91"/>
      <c r="N10" s="91"/>
      <c r="O10" s="91"/>
      <c r="P10" s="99"/>
      <c r="Q10" s="91"/>
      <c r="R10" s="91"/>
      <c r="S10" s="93"/>
      <c r="T10" s="91"/>
      <c r="U10" s="99"/>
      <c r="V10" s="91"/>
    </row>
    <row r="11" spans="1:22" s="47" customFormat="1" ht="15" customHeight="1" x14ac:dyDescent="0.2">
      <c r="A11" s="91"/>
      <c r="B11" s="97"/>
      <c r="C11" s="97"/>
      <c r="D11" s="97"/>
      <c r="E11" s="99"/>
      <c r="F11" s="91"/>
      <c r="G11" s="91"/>
      <c r="H11" s="91"/>
      <c r="I11" s="91"/>
      <c r="J11" s="91"/>
      <c r="K11" s="91"/>
      <c r="L11" s="99"/>
      <c r="M11" s="91"/>
      <c r="N11" s="91"/>
      <c r="O11" s="91"/>
      <c r="P11" s="99"/>
      <c r="Q11" s="91"/>
      <c r="R11" s="91"/>
      <c r="S11" s="93"/>
      <c r="T11" s="91"/>
      <c r="U11" s="99"/>
      <c r="V11" s="91"/>
    </row>
    <row r="12" spans="1:22" s="47" customFormat="1" ht="15" customHeight="1" x14ac:dyDescent="0.2">
      <c r="A12" s="91"/>
      <c r="B12" s="97"/>
      <c r="C12" s="97"/>
      <c r="D12" s="97"/>
      <c r="E12" s="99"/>
      <c r="F12" s="91"/>
      <c r="G12" s="91"/>
      <c r="H12" s="91"/>
      <c r="I12" s="91"/>
      <c r="J12" s="91"/>
      <c r="K12" s="91"/>
      <c r="L12" s="99"/>
      <c r="M12" s="91"/>
      <c r="N12" s="91"/>
      <c r="O12" s="91"/>
      <c r="P12" s="99"/>
      <c r="Q12" s="91"/>
      <c r="R12" s="91"/>
      <c r="S12" s="93"/>
      <c r="T12" s="91"/>
      <c r="U12" s="99"/>
      <c r="V12" s="91"/>
    </row>
    <row r="13" spans="1:22" s="47" customFormat="1" ht="15" customHeight="1" x14ac:dyDescent="0.2">
      <c r="A13" s="91"/>
      <c r="B13" s="97"/>
      <c r="C13" s="97"/>
      <c r="D13" s="97"/>
      <c r="E13" s="99"/>
      <c r="F13" s="91"/>
      <c r="G13" s="91"/>
      <c r="H13" s="91"/>
      <c r="I13" s="91"/>
      <c r="J13" s="91"/>
      <c r="K13" s="91"/>
      <c r="L13" s="99"/>
      <c r="M13" s="91"/>
      <c r="N13" s="91"/>
      <c r="O13" s="91"/>
      <c r="P13" s="99"/>
      <c r="Q13" s="91"/>
      <c r="R13" s="91"/>
      <c r="S13" s="93"/>
      <c r="T13" s="91"/>
      <c r="U13" s="99"/>
      <c r="V13" s="91"/>
    </row>
    <row r="14" spans="1:22" s="47" customFormat="1" ht="15" customHeight="1" x14ac:dyDescent="0.2">
      <c r="A14" s="91"/>
      <c r="B14" s="97"/>
      <c r="C14" s="97"/>
      <c r="D14" s="97"/>
      <c r="E14" s="99"/>
      <c r="F14" s="91"/>
      <c r="G14" s="91"/>
      <c r="H14" s="91"/>
      <c r="I14" s="91"/>
      <c r="J14" s="91"/>
      <c r="K14" s="91"/>
      <c r="L14" s="99"/>
      <c r="M14" s="91"/>
      <c r="N14" s="91"/>
      <c r="O14" s="91"/>
      <c r="P14" s="99"/>
      <c r="Q14" s="91"/>
      <c r="R14" s="91"/>
      <c r="S14" s="93"/>
      <c r="T14" s="91"/>
      <c r="U14" s="99"/>
      <c r="V14" s="91"/>
    </row>
    <row r="15" spans="1:22" s="47" customFormat="1" ht="15" customHeight="1" x14ac:dyDescent="0.2">
      <c r="A15" s="91"/>
      <c r="B15" s="97"/>
      <c r="C15" s="97"/>
      <c r="D15" s="97"/>
      <c r="E15" s="99"/>
      <c r="F15" s="91"/>
      <c r="G15" s="91"/>
      <c r="H15" s="91"/>
      <c r="I15" s="91"/>
      <c r="J15" s="91"/>
      <c r="K15" s="91"/>
      <c r="L15" s="99"/>
      <c r="M15" s="91"/>
      <c r="N15" s="91"/>
      <c r="O15" s="91"/>
      <c r="P15" s="99"/>
      <c r="Q15" s="91"/>
      <c r="R15" s="91"/>
      <c r="S15" s="93"/>
      <c r="T15" s="91"/>
      <c r="U15" s="99"/>
      <c r="V15" s="91"/>
    </row>
    <row r="16" spans="1:22" s="47" customFormat="1" ht="15" customHeight="1" x14ac:dyDescent="0.2">
      <c r="A16" s="91"/>
      <c r="B16" s="97"/>
      <c r="C16" s="97"/>
      <c r="D16" s="97"/>
      <c r="E16" s="99"/>
      <c r="F16" s="91"/>
      <c r="G16" s="91"/>
      <c r="H16" s="91"/>
      <c r="I16" s="91"/>
      <c r="J16" s="91"/>
      <c r="K16" s="91"/>
      <c r="L16" s="99"/>
      <c r="M16" s="91"/>
      <c r="N16" s="91"/>
      <c r="O16" s="91"/>
      <c r="P16" s="99"/>
      <c r="Q16" s="91"/>
      <c r="R16" s="91"/>
      <c r="S16" s="93"/>
      <c r="T16" s="91"/>
      <c r="U16" s="99"/>
      <c r="V16" s="91"/>
    </row>
    <row r="17" spans="1:30" s="47" customFormat="1" ht="15" customHeight="1" x14ac:dyDescent="0.2">
      <c r="A17" s="91"/>
      <c r="B17" s="97"/>
      <c r="C17" s="97"/>
      <c r="D17" s="97"/>
      <c r="E17" s="100"/>
      <c r="F17" s="91"/>
      <c r="G17" s="91"/>
      <c r="H17" s="91"/>
      <c r="I17" s="91"/>
      <c r="J17" s="91"/>
      <c r="K17" s="91"/>
      <c r="L17" s="100"/>
      <c r="M17" s="91"/>
      <c r="N17" s="91"/>
      <c r="O17" s="91"/>
      <c r="P17" s="100"/>
      <c r="Q17" s="91"/>
      <c r="R17" s="91"/>
      <c r="S17" s="93"/>
      <c r="T17" s="91"/>
      <c r="U17" s="100"/>
      <c r="V17" s="91"/>
    </row>
    <row r="18" spans="1:30" s="49" customFormat="1" x14ac:dyDescent="0.2">
      <c r="A18" s="51"/>
      <c r="B18" s="109"/>
      <c r="C18" s="110"/>
      <c r="D18" s="111"/>
      <c r="E18" s="50">
        <v>1</v>
      </c>
      <c r="F18" s="51">
        <v>2</v>
      </c>
      <c r="G18" s="50">
        <v>3</v>
      </c>
      <c r="H18" s="51">
        <v>4</v>
      </c>
      <c r="I18" s="50">
        <v>5</v>
      </c>
      <c r="J18" s="51">
        <v>6</v>
      </c>
      <c r="K18" s="50">
        <v>7</v>
      </c>
      <c r="L18" s="50">
        <v>8</v>
      </c>
      <c r="M18" s="50">
        <v>9</v>
      </c>
      <c r="N18" s="50">
        <v>10</v>
      </c>
      <c r="O18" s="50">
        <v>11</v>
      </c>
      <c r="P18" s="50">
        <v>12</v>
      </c>
      <c r="Q18" s="50">
        <v>13</v>
      </c>
      <c r="R18" s="50">
        <v>14</v>
      </c>
      <c r="S18" s="50">
        <v>15</v>
      </c>
      <c r="T18" s="50">
        <v>16</v>
      </c>
      <c r="U18" s="50">
        <v>17</v>
      </c>
      <c r="V18" s="50">
        <v>18</v>
      </c>
      <c r="W18" s="92" t="s">
        <v>8</v>
      </c>
      <c r="X18" s="92"/>
      <c r="Y18" s="92" t="s">
        <v>7</v>
      </c>
      <c r="Z18" s="92"/>
      <c r="AA18" s="92" t="s">
        <v>6</v>
      </c>
      <c r="AB18" s="92"/>
      <c r="AC18" s="92" t="s">
        <v>5</v>
      </c>
      <c r="AD18" s="92"/>
    </row>
    <row r="19" spans="1:30" s="47" customFormat="1" ht="51.75" customHeight="1" x14ac:dyDescent="0.2">
      <c r="A19" s="48">
        <v>1</v>
      </c>
      <c r="B19" s="94" t="s">
        <v>4</v>
      </c>
      <c r="C19" s="95"/>
      <c r="D19" s="96"/>
      <c r="E19" s="15">
        <v>461</v>
      </c>
      <c r="F19" s="15">
        <f>[1]Ա.Դանիելյան!F19+'[1]Ռ. Բունիաթյան'!F19+[1]Ս.Հովսեփյան!F19+[1]Ս.Թադևոսյան!F19</f>
        <v>96</v>
      </c>
      <c r="G19" s="15">
        <f>[1]Ա.Դանիելյան!G19+'[1]Ռ. Բունիաթյան'!G19+[1]Ս.Հովսեփյան!G19+[1]Ս.Թադևոսյան!G19</f>
        <v>93</v>
      </c>
      <c r="H19" s="15">
        <f>[1]Ա.Դանիելյան!H19+'[1]Ռ. Բունիաթյան'!H19+[1]Ս.Հովսեփյան!H19+[1]Ս.Թադևոսյան!H19</f>
        <v>3</v>
      </c>
      <c r="I19" s="15">
        <f>[1]Ա.Դանիելյան!I19+'[1]Ռ. Բունիաթյան'!I19+[1]Ս.Հովսեփյան!I19+[1]Ս.Թադևոսյան!I19</f>
        <v>0</v>
      </c>
      <c r="J19" s="15">
        <f>[1]Ա.Դանիելյան!J19+'[1]Ռ. Բունիաթյան'!J19+[1]Ս.Հովսեփյան!J19+[1]Ս.Թադևոսյան!J19</f>
        <v>18</v>
      </c>
      <c r="K19" s="15">
        <f>[1]Ա.Դանիելյան!K19+'[1]Ռ. Բունիաթյան'!K19+[1]Ս.Հովսեփյան!K19+[1]Ս.Թադևոսյան!K19</f>
        <v>78</v>
      </c>
      <c r="L19" s="15">
        <f>[1]Ա.Դանիելյան!L19+'[1]Ռ. Բունիաթյան'!L19+[1]Ս.Հովսեփյան!L19+[1]Ս.Թադևոսյան!L19</f>
        <v>0</v>
      </c>
      <c r="M19" s="15">
        <f>[1]Ա.Դանիելյան!M19+'[1]Ռ. Բունիաթյան'!M19+[1]Ս.Հովսեփյան!M19+[1]Ս.Թադևոսյան!M19</f>
        <v>56</v>
      </c>
      <c r="N19" s="15">
        <f>[1]Ա.Դանիելյան!N19+'[1]Ռ. Բունիաթյան'!N19+[1]Ս.Հովսեփյան!N19+[1]Ս.Թադևոսյան!N19</f>
        <v>10</v>
      </c>
      <c r="O19" s="15">
        <f>[1]Ա.Դանիելյան!O19+'[1]Ռ. Բունիաթյան'!O19+[1]Ս.Հովսեփյան!O19+[1]Ս.Թադևոսյան!O19</f>
        <v>0</v>
      </c>
      <c r="P19" s="15">
        <f>[1]Ա.Դանիելյան!P19+'[1]Ռ. Բունիաթյան'!P19+[1]Ս.Հովսեփյան!P19+[1]Ս.Թադևոսյան!P19</f>
        <v>12</v>
      </c>
      <c r="Q19" s="15">
        <f>[1]Ա.Դանիելյան!Q19+'[1]Ռ. Բունիաթյան'!Q19+[1]Ս.Հովսեփյան!Q19+[1]Ս.Թադևոսյան!Q19</f>
        <v>0</v>
      </c>
      <c r="R19" s="15">
        <f>[1]Ա.Դանիելյան!R19+'[1]Ռ. Բունիաթյան'!R19+[1]Ս.Հովսեփյան!R19+[1]Ս.Թադևոսյան!R19</f>
        <v>0</v>
      </c>
      <c r="S19" s="15">
        <f>[1]Ա.Դանիելյան!S19+'[1]Ռ. Բունիաթյան'!S19+[1]Ս.Հովսեփյան!S19+[1]Ս.Թադևոսյան!S19</f>
        <v>0</v>
      </c>
      <c r="T19" s="15">
        <f>[1]Ա.Դանիելյան!T19+'[1]Ռ. Բունիաթյան'!T19+[1]Ս.Հովսեփյան!T19+[1]Ս.Թադևոսյան!T19</f>
        <v>121</v>
      </c>
      <c r="U19" s="15">
        <f>[1]Ա.Դանիելյան!U19+'[1]Ռ. Բունիաթյան'!U19+[1]Ս.Հովսեփյան!U19+[1]Ս.Թադևոսյան!U19</f>
        <v>418</v>
      </c>
      <c r="V19" s="15">
        <f>[2]Ա.Դանիելյան!V19+'[2]Ռ. Բունիաթյան'!V19+[2]Ս.Հովսեփյան!V19+[2]Ս.Թադևոսյան!V19</f>
        <v>48</v>
      </c>
      <c r="W19" s="2">
        <f>E19+K19</f>
        <v>539</v>
      </c>
      <c r="X19" s="2">
        <f>L19+T19+U19</f>
        <v>539</v>
      </c>
      <c r="Y19" s="2">
        <f>F19</f>
        <v>96</v>
      </c>
      <c r="Z19" s="2">
        <f>G19+H19</f>
        <v>96</v>
      </c>
      <c r="AA19" s="2">
        <f>F19</f>
        <v>96</v>
      </c>
      <c r="AB19" s="2">
        <f>I19+J19+K19</f>
        <v>96</v>
      </c>
      <c r="AC19" s="2">
        <f>K19</f>
        <v>78</v>
      </c>
      <c r="AD19" s="2">
        <f>M19+N19+O19+P19</f>
        <v>78</v>
      </c>
    </row>
    <row r="20" spans="1:30" s="46" customFormat="1" ht="59.25" customHeight="1" x14ac:dyDescent="0.2">
      <c r="A20" s="45" t="s">
        <v>3</v>
      </c>
      <c r="B20" s="94" t="s">
        <v>2</v>
      </c>
      <c r="C20" s="95"/>
      <c r="D20" s="96"/>
      <c r="E20" s="15">
        <v>77</v>
      </c>
      <c r="F20" s="15">
        <v>24</v>
      </c>
      <c r="G20" s="15">
        <v>20</v>
      </c>
      <c r="H20" s="15">
        <f>[1]Ա.Դանիելյան!H20+'[1]Ռ. Բունիաթյան'!H20+[1]Ս.Հովսեփյան!H20+[1]Ս.Թադևոսյան!H20</f>
        <v>4</v>
      </c>
      <c r="I20" s="15">
        <f>[1]Ա.Դանիելյան!I20+'[1]Ռ. Բունիաթյան'!I20+[1]Ս.Հովսեփյան!I20+[1]Ս.Թադևոսյան!I20</f>
        <v>0</v>
      </c>
      <c r="J20" s="15">
        <f>[1]Ա.Դանիելյան!J20+'[1]Ռ. Բունիաթյան'!J20+[1]Ս.Հովսեփյան!J20+[1]Ս.Թադևոսյան!J20</f>
        <v>0</v>
      </c>
      <c r="K20" s="15">
        <f>[1]Ա.Դանիելյան!K20+'[1]Ռ. Բունիաթյան'!K20+[1]Ս.Հովսեփյան!K20+[1]Ս.Թադևոսյան!K20</f>
        <v>24</v>
      </c>
      <c r="L20" s="15">
        <f>[1]Ա.Դանիելյան!L20+'[1]Ռ. Բունիաթյան'!L20+[1]Ս.Հովսեփյան!L20+[1]Ս.Թադևոսյան!L20</f>
        <v>0</v>
      </c>
      <c r="M20" s="15">
        <f>[1]Ա.Դանիելյան!M20+'[1]Ռ. Բունիաթյան'!M20+[1]Ս.Հովսեփյան!M20+[1]Ս.Թադևոսյան!M20</f>
        <v>18</v>
      </c>
      <c r="N20" s="15">
        <f>[1]Ա.Դանիելյան!N20+'[1]Ռ. Բունիաթյան'!N20+[1]Ս.Հովսեփյան!N20+[1]Ս.Թադևոսյան!N20</f>
        <v>3</v>
      </c>
      <c r="O20" s="15">
        <f>[1]Ա.Դանիելյան!O20+'[1]Ռ. Բունիաթյան'!O20+[1]Ս.Հովսեփյան!O20+[1]Ս.Թադևոսյան!O20</f>
        <v>0</v>
      </c>
      <c r="P20" s="15">
        <f>[1]Ա.Դանիելյան!P20+'[1]Ռ. Բունիաթյան'!P20+[1]Ս.Հովսեփյան!P20+[1]Ս.Թադևոսյան!P20</f>
        <v>3</v>
      </c>
      <c r="Q20" s="15">
        <f>[1]Ա.Դանիելյան!Q20+'[1]Ռ. Բունիաթյան'!Q20+[1]Ս.Հովսեփյան!Q20+[1]Ս.Թադևոսյան!Q20</f>
        <v>0</v>
      </c>
      <c r="R20" s="15">
        <f>[1]Ա.Դանիելյան!R20+'[1]Ռ. Բունիաթյան'!R20+[1]Ս.Հովսեփյան!R20+[1]Ս.Թադևոսյան!R20</f>
        <v>0</v>
      </c>
      <c r="S20" s="15">
        <f>[1]Ա.Դանիելյան!S20+'[1]Ռ. Բունիաթյան'!S20+[1]Ս.Հովսեփյան!S20+[1]Ս.Թադևոսյան!S20</f>
        <v>0</v>
      </c>
      <c r="T20" s="15">
        <f>[1]Ա.Դանիելյան!T20+'[1]Ռ. Բունիաթյան'!T20+[1]Ս.Հովսեփյան!T20+[1]Ս.Թադևոսյան!T20</f>
        <v>16</v>
      </c>
      <c r="U20" s="15">
        <f>[1]Ա.Դանիելյան!U20+'[1]Ռ. Բունիաթյան'!U20+[1]Ս.Հովսեփյան!U20+[1]Ս.Թադևոսյան!U20</f>
        <v>85</v>
      </c>
      <c r="V20" s="15">
        <f>[2]Ա.Դանիելյան!V20+'[2]Ռ. Բունիաթյան'!V20+[2]Ս.Հովսեփյան!V20+[2]Ս.Թադևոսյան!V20</f>
        <v>2</v>
      </c>
      <c r="W20" s="2">
        <f>E20+K20</f>
        <v>101</v>
      </c>
      <c r="X20" s="2">
        <f>L20+T20+U20</f>
        <v>101</v>
      </c>
      <c r="Y20" s="2">
        <f>F20</f>
        <v>24</v>
      </c>
      <c r="Z20" s="2">
        <f>G20+H20</f>
        <v>24</v>
      </c>
      <c r="AA20" s="2">
        <f>F20</f>
        <v>24</v>
      </c>
      <c r="AB20" s="2">
        <f>I20+J20+K20</f>
        <v>24</v>
      </c>
      <c r="AC20" s="2">
        <f>K20</f>
        <v>24</v>
      </c>
      <c r="AD20" s="2">
        <f>M20+N20+O20+P20</f>
        <v>24</v>
      </c>
    </row>
    <row r="21" spans="1:30" s="44" customFormat="1" ht="63.75" customHeight="1" x14ac:dyDescent="0.2">
      <c r="A21" s="45" t="s">
        <v>1</v>
      </c>
      <c r="B21" s="94" t="s">
        <v>0</v>
      </c>
      <c r="C21" s="95"/>
      <c r="D21" s="96"/>
      <c r="E21" s="15">
        <v>215</v>
      </c>
      <c r="F21" s="15">
        <f>[1]Ա.Դանիելյան!F21+'[1]Ռ. Բունիաթյան'!F21+[1]Ս.Հովսեփյան!F21+[1]Ս.Թադևոսյան!F21</f>
        <v>113</v>
      </c>
      <c r="G21" s="15">
        <v>70</v>
      </c>
      <c r="H21" s="15">
        <f>[1]Ա.Դանիելյան!H21+'[1]Ռ. Բունիաթյան'!H21+[1]Ս.Հովսեփյան!H21+[1]Ս.Թադևոսյան!H21</f>
        <v>43</v>
      </c>
      <c r="I21" s="15">
        <f>[1]Ա.Դանիելյան!I21+'[1]Ռ. Բունիաթյան'!I21+[1]Ս.Հովսեփյան!I21+[1]Ս.Թադևոսյան!I21</f>
        <v>1</v>
      </c>
      <c r="J21" s="15">
        <f>[1]Ա.Դանիելյան!J21+'[1]Ռ. Բունիաթյան'!J21+[1]Ս.Հովսեփյան!J21+[1]Ս.Թադևոսյան!J21</f>
        <v>39</v>
      </c>
      <c r="K21" s="15">
        <f>[1]Ա.Դանիելյան!K21+'[1]Ռ. Բունիաթյան'!K21+[1]Ս.Հովսեփյան!K21+[1]Ս.Թադևոսյան!K21</f>
        <v>73</v>
      </c>
      <c r="L21" s="15">
        <f>[1]Ա.Դանիելյան!L21+'[1]Ռ. Բունիաթյան'!L21+[1]Ս.Հովսեփյան!L21+[1]Ս.Թադևոսյան!L21</f>
        <v>0</v>
      </c>
      <c r="M21" s="15">
        <f>[1]Ա.Դանիելյան!M21+'[1]Ռ. Բունիաթյան'!M21+[1]Ս.Հովսեփյան!M21+[1]Ս.Թադևոսյան!M21</f>
        <v>45</v>
      </c>
      <c r="N21" s="15">
        <f>[1]Ա.Դանիելյան!N21+'[1]Ռ. Բունիաթյան'!N21+[1]Ս.Հովսեփյան!N21+[1]Ս.Թադևոսյան!N21</f>
        <v>5</v>
      </c>
      <c r="O21" s="15">
        <f>[1]Ա.Դանիելյան!O21+'[1]Ռ. Բունիաթյան'!O21+[1]Ս.Հովսեփյան!O21+[1]Ս.Թադևոսյան!O21</f>
        <v>0</v>
      </c>
      <c r="P21" s="15">
        <f>[1]Ա.Դանիելյան!P21+'[1]Ռ. Բունիաթյան'!P21+[1]Ս.Հովսեփյան!P21+[1]Ս.Թադևոսյան!P21</f>
        <v>23</v>
      </c>
      <c r="Q21" s="15">
        <f>[1]Ա.Դանիելյան!Q21+'[1]Ռ. Բունիաթյան'!Q21+[1]Ս.Հովսեփյան!Q21+[1]Ս.Թադևոսյան!Q21</f>
        <v>0</v>
      </c>
      <c r="R21" s="15">
        <f>[1]Ա.Դանիելյան!R21+'[1]Ռ. Բունիաթյան'!R21+[1]Ս.Հովսեփյան!R21+[1]Ս.Թադևոսյան!R21</f>
        <v>0</v>
      </c>
      <c r="S21" s="15">
        <f>[1]Ա.Դանիելյան!S21+'[1]Ռ. Բունիաթյան'!S21+[1]Ս.Հովսեփյան!S21+[1]Ս.Թադևոսյան!S21</f>
        <v>0</v>
      </c>
      <c r="T21" s="15">
        <f>[1]Ա.Դանիելյան!T21+'[1]Ռ. Բունիաթյան'!T21+[1]Ս.Հովսեփյան!T21+[1]Ս.Թադևոսյան!T21</f>
        <v>67</v>
      </c>
      <c r="U21" s="15">
        <f>[1]Ա.Դանիելյան!U21+'[1]Ռ. Բունիաթյան'!U21+[1]Ս.Հովսեփյան!U21+[1]Ս.Թադևոսյան!U21</f>
        <v>221</v>
      </c>
      <c r="V21" s="15">
        <f>[2]Ա.Դանիելյան!V21+'[2]Ռ. Բունիաթյան'!V21+[2]Ս.Հովսեփյան!V21+[2]Ս.Թադևոսյան!V21</f>
        <v>11</v>
      </c>
      <c r="W21" s="2">
        <f>E21+K21</f>
        <v>288</v>
      </c>
      <c r="X21" s="2">
        <f>L21+T21+U21</f>
        <v>288</v>
      </c>
      <c r="Y21" s="2">
        <f>F21</f>
        <v>113</v>
      </c>
      <c r="Z21" s="2">
        <f>G21+H21</f>
        <v>113</v>
      </c>
      <c r="AA21" s="2">
        <f>F21</f>
        <v>113</v>
      </c>
      <c r="AB21" s="2">
        <f>I21+J21+K21</f>
        <v>113</v>
      </c>
      <c r="AC21" s="2">
        <f>K21</f>
        <v>73</v>
      </c>
      <c r="AD21" s="2">
        <f>M21+N21+O21+P21</f>
        <v>73</v>
      </c>
    </row>
    <row r="22" spans="1:30" ht="18" x14ac:dyDescent="0.2">
      <c r="A22" s="43">
        <v>4</v>
      </c>
      <c r="B22" s="112" t="s">
        <v>34</v>
      </c>
      <c r="C22" s="112"/>
      <c r="D22" s="112"/>
      <c r="E22" s="15">
        <f>SUM(E19:E21)</f>
        <v>753</v>
      </c>
      <c r="F22" s="15">
        <f t="shared" ref="F22:AD22" si="0">SUM(F19:F21)</f>
        <v>233</v>
      </c>
      <c r="G22" s="15">
        <f t="shared" si="0"/>
        <v>183</v>
      </c>
      <c r="H22" s="15">
        <f t="shared" si="0"/>
        <v>50</v>
      </c>
      <c r="I22" s="15">
        <f t="shared" si="0"/>
        <v>1</v>
      </c>
      <c r="J22" s="15">
        <f t="shared" si="0"/>
        <v>57</v>
      </c>
      <c r="K22" s="15">
        <f t="shared" si="0"/>
        <v>175</v>
      </c>
      <c r="L22" s="15">
        <f t="shared" si="0"/>
        <v>0</v>
      </c>
      <c r="M22" s="15">
        <f t="shared" si="0"/>
        <v>119</v>
      </c>
      <c r="N22" s="15">
        <f t="shared" si="0"/>
        <v>18</v>
      </c>
      <c r="O22" s="15">
        <f t="shared" si="0"/>
        <v>0</v>
      </c>
      <c r="P22" s="15">
        <f t="shared" si="0"/>
        <v>38</v>
      </c>
      <c r="Q22" s="15">
        <f t="shared" si="0"/>
        <v>0</v>
      </c>
      <c r="R22" s="15">
        <f t="shared" si="0"/>
        <v>0</v>
      </c>
      <c r="S22" s="15">
        <f t="shared" si="0"/>
        <v>0</v>
      </c>
      <c r="T22" s="15">
        <f t="shared" si="0"/>
        <v>204</v>
      </c>
      <c r="U22" s="15">
        <f t="shared" si="0"/>
        <v>724</v>
      </c>
      <c r="V22" s="15">
        <f t="shared" si="0"/>
        <v>61</v>
      </c>
      <c r="W22" s="15">
        <f t="shared" si="0"/>
        <v>928</v>
      </c>
      <c r="X22" s="15">
        <f t="shared" si="0"/>
        <v>928</v>
      </c>
      <c r="Y22" s="15">
        <f t="shared" si="0"/>
        <v>233</v>
      </c>
      <c r="Z22" s="15">
        <f t="shared" si="0"/>
        <v>233</v>
      </c>
      <c r="AA22" s="15">
        <f t="shared" si="0"/>
        <v>233</v>
      </c>
      <c r="AB22" s="15">
        <f t="shared" si="0"/>
        <v>233</v>
      </c>
      <c r="AC22" s="15">
        <f t="shared" si="0"/>
        <v>175</v>
      </c>
      <c r="AD22" s="15">
        <f t="shared" si="0"/>
        <v>175</v>
      </c>
    </row>
    <row r="23" spans="1:30" x14ac:dyDescent="0.2"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4"/>
    </row>
    <row r="24" spans="1:30" x14ac:dyDescent="0.2"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</row>
    <row r="26" spans="1:30" x14ac:dyDescent="0.2">
      <c r="T26" s="42" t="s">
        <v>33</v>
      </c>
    </row>
    <row r="27" spans="1:30" x14ac:dyDescent="0.2">
      <c r="S27" s="42" t="s">
        <v>33</v>
      </c>
    </row>
    <row r="28" spans="1:30" x14ac:dyDescent="0.2">
      <c r="U28" s="42" t="s">
        <v>33</v>
      </c>
    </row>
    <row r="30" spans="1:30" x14ac:dyDescent="0.2">
      <c r="W30" s="42" t="s">
        <v>33</v>
      </c>
    </row>
  </sheetData>
  <mergeCells count="40">
    <mergeCell ref="A1:B1"/>
    <mergeCell ref="C1:V1"/>
    <mergeCell ref="B24:W24"/>
    <mergeCell ref="B20:D20"/>
    <mergeCell ref="B21:D21"/>
    <mergeCell ref="B18:D18"/>
    <mergeCell ref="W18:X18"/>
    <mergeCell ref="B22:D22"/>
    <mergeCell ref="B23:W23"/>
    <mergeCell ref="A2:V2"/>
    <mergeCell ref="A4:A17"/>
    <mergeCell ref="B4:D17"/>
    <mergeCell ref="E4:E17"/>
    <mergeCell ref="F4:K5"/>
    <mergeCell ref="A3:G3"/>
    <mergeCell ref="H3:V3"/>
    <mergeCell ref="AC18:AD18"/>
    <mergeCell ref="B19:D19"/>
    <mergeCell ref="F6:F17"/>
    <mergeCell ref="G6:G17"/>
    <mergeCell ref="H6:H17"/>
    <mergeCell ref="I6:K7"/>
    <mergeCell ref="L4:L17"/>
    <mergeCell ref="P6:P17"/>
    <mergeCell ref="V4:V17"/>
    <mergeCell ref="T4:T17"/>
    <mergeCell ref="U4:U17"/>
    <mergeCell ref="Q4:S5"/>
    <mergeCell ref="O6:O17"/>
    <mergeCell ref="I8:I17"/>
    <mergeCell ref="M4:P5"/>
    <mergeCell ref="M6:M17"/>
    <mergeCell ref="K8:K17"/>
    <mergeCell ref="J8:J17"/>
    <mergeCell ref="N6:N17"/>
    <mergeCell ref="Y18:Z18"/>
    <mergeCell ref="AA18:AB18"/>
    <mergeCell ref="Q6:Q17"/>
    <mergeCell ref="R6:R17"/>
    <mergeCell ref="S6:S17"/>
  </mergeCells>
  <pageMargins left="0.23622047244094491" right="0.23622047244094491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D24"/>
  <sheetViews>
    <sheetView topLeftCell="A7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3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3" s="30" customFormat="1" ht="19.5" customHeight="1" x14ac:dyDescent="0.2">
      <c r="A2" s="83" t="s">
        <v>46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3" s="30" customFormat="1" ht="18.75" customHeight="1" x14ac:dyDescent="0.2">
      <c r="A3" s="117"/>
      <c r="B3" s="117"/>
      <c r="C3" s="117"/>
      <c r="D3" s="117"/>
      <c r="E3" s="117"/>
      <c r="F3" s="117"/>
      <c r="G3" s="117"/>
      <c r="H3" s="84" t="s">
        <v>31</v>
      </c>
      <c r="I3" s="84"/>
      <c r="J3" s="84"/>
      <c r="K3" s="84"/>
      <c r="L3" s="84"/>
      <c r="M3" s="84"/>
      <c r="N3" s="84"/>
      <c r="O3" s="84"/>
      <c r="P3" s="39"/>
      <c r="Q3" s="39"/>
      <c r="R3" s="39"/>
      <c r="S3" s="37"/>
      <c r="T3" s="118"/>
      <c r="U3" s="118"/>
      <c r="V3" s="118"/>
      <c r="W3" s="36"/>
    </row>
    <row r="4" spans="1:23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3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3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3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3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3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3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3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3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3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3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3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3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153</v>
      </c>
      <c r="F19" s="29">
        <v>40</v>
      </c>
      <c r="G19" s="29">
        <v>37</v>
      </c>
      <c r="H19" s="29">
        <v>3</v>
      </c>
      <c r="I19" s="29"/>
      <c r="J19" s="29">
        <v>4</v>
      </c>
      <c r="K19" s="29">
        <v>36</v>
      </c>
      <c r="L19" s="29"/>
      <c r="M19" s="29">
        <v>21</v>
      </c>
      <c r="N19" s="29">
        <v>6</v>
      </c>
      <c r="O19" s="29">
        <v>1</v>
      </c>
      <c r="P19" s="29">
        <v>8</v>
      </c>
      <c r="Q19" s="29">
        <v>1</v>
      </c>
      <c r="R19" s="29"/>
      <c r="S19" s="29">
        <v>1</v>
      </c>
      <c r="T19" s="29">
        <v>27</v>
      </c>
      <c r="U19" s="29">
        <v>162</v>
      </c>
      <c r="V19" s="29">
        <v>9</v>
      </c>
      <c r="W19" s="21">
        <f>E19+K19</f>
        <v>189</v>
      </c>
      <c r="X19" s="21">
        <f>L19+T19+U19</f>
        <v>189</v>
      </c>
      <c r="Y19" s="21">
        <f>F19</f>
        <v>40</v>
      </c>
      <c r="Z19" s="21">
        <f>G19+H19</f>
        <v>40</v>
      </c>
      <c r="AA19" s="21">
        <f>F19</f>
        <v>40</v>
      </c>
      <c r="AB19" s="21">
        <f>I19+J19+K19</f>
        <v>40</v>
      </c>
      <c r="AC19" s="21">
        <f>K19</f>
        <v>36</v>
      </c>
      <c r="AD19" s="21">
        <f>M19+N19+O19+P19</f>
        <v>36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55</v>
      </c>
      <c r="F20" s="26">
        <v>15</v>
      </c>
      <c r="G20" s="26">
        <v>15</v>
      </c>
      <c r="H20" s="26"/>
      <c r="I20" s="26"/>
      <c r="J20" s="26">
        <v>2</v>
      </c>
      <c r="K20" s="26">
        <v>13</v>
      </c>
      <c r="L20" s="26"/>
      <c r="M20" s="26">
        <v>5</v>
      </c>
      <c r="N20" s="26">
        <v>1</v>
      </c>
      <c r="O20" s="26">
        <v>2</v>
      </c>
      <c r="P20" s="26">
        <v>5</v>
      </c>
      <c r="Q20" s="26"/>
      <c r="R20" s="26"/>
      <c r="S20" s="26"/>
      <c r="T20" s="26">
        <v>9</v>
      </c>
      <c r="U20" s="29">
        <v>59</v>
      </c>
      <c r="V20" s="25">
        <v>6</v>
      </c>
      <c r="W20" s="21">
        <f>E20+K20</f>
        <v>68</v>
      </c>
      <c r="X20" s="21">
        <f>L20+T20+U20</f>
        <v>68</v>
      </c>
      <c r="Y20" s="21">
        <f>F20</f>
        <v>15</v>
      </c>
      <c r="Z20" s="21">
        <f>G20+H20</f>
        <v>15</v>
      </c>
      <c r="AA20" s="21">
        <f>F20</f>
        <v>15</v>
      </c>
      <c r="AB20" s="21">
        <f>I20+J20+K20</f>
        <v>15</v>
      </c>
      <c r="AC20" s="21">
        <f>K20</f>
        <v>13</v>
      </c>
      <c r="AD20" s="21">
        <f>M20+N20+O20+P20</f>
        <v>13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180</v>
      </c>
      <c r="F21" s="26">
        <v>96</v>
      </c>
      <c r="G21" s="26">
        <v>65</v>
      </c>
      <c r="H21" s="26">
        <v>31</v>
      </c>
      <c r="I21" s="26">
        <v>1</v>
      </c>
      <c r="J21" s="26">
        <v>22</v>
      </c>
      <c r="K21" s="26">
        <v>73</v>
      </c>
      <c r="L21" s="26"/>
      <c r="M21" s="26">
        <v>49</v>
      </c>
      <c r="N21" s="26">
        <v>5</v>
      </c>
      <c r="O21" s="26">
        <v>2</v>
      </c>
      <c r="P21" s="26">
        <v>17</v>
      </c>
      <c r="Q21" s="26"/>
      <c r="R21" s="26"/>
      <c r="S21" s="26"/>
      <c r="T21" s="26">
        <v>19</v>
      </c>
      <c r="U21" s="26">
        <v>234</v>
      </c>
      <c r="V21" s="25">
        <v>14</v>
      </c>
      <c r="W21" s="21">
        <f>E21+K21</f>
        <v>253</v>
      </c>
      <c r="X21" s="21">
        <f>L21+T21+U21</f>
        <v>253</v>
      </c>
      <c r="Y21" s="21">
        <f>F21</f>
        <v>96</v>
      </c>
      <c r="Z21" s="21">
        <f>G21+H21</f>
        <v>96</v>
      </c>
      <c r="AA21" s="21">
        <f>F21</f>
        <v>96</v>
      </c>
      <c r="AB21" s="21">
        <f>I21+J21+K21</f>
        <v>96</v>
      </c>
      <c r="AC21" s="21">
        <f>K21</f>
        <v>73</v>
      </c>
      <c r="AD21" s="21">
        <f>M21+N21+O21+P21</f>
        <v>73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388</v>
      </c>
      <c r="F22" s="22">
        <f t="shared" ref="F22:AD22" si="0">SUM(F19:F21)</f>
        <v>151</v>
      </c>
      <c r="G22" s="22">
        <f t="shared" si="0"/>
        <v>117</v>
      </c>
      <c r="H22" s="22">
        <f t="shared" si="0"/>
        <v>34</v>
      </c>
      <c r="I22" s="22">
        <f t="shared" si="0"/>
        <v>1</v>
      </c>
      <c r="J22" s="22">
        <f t="shared" si="0"/>
        <v>28</v>
      </c>
      <c r="K22" s="22">
        <f t="shared" si="0"/>
        <v>122</v>
      </c>
      <c r="L22" s="22">
        <f t="shared" si="0"/>
        <v>0</v>
      </c>
      <c r="M22" s="22">
        <f t="shared" si="0"/>
        <v>75</v>
      </c>
      <c r="N22" s="22">
        <f t="shared" si="0"/>
        <v>12</v>
      </c>
      <c r="O22" s="22">
        <f t="shared" si="0"/>
        <v>5</v>
      </c>
      <c r="P22" s="22">
        <f t="shared" si="0"/>
        <v>30</v>
      </c>
      <c r="Q22" s="22">
        <f t="shared" si="0"/>
        <v>1</v>
      </c>
      <c r="R22" s="22">
        <f t="shared" si="0"/>
        <v>0</v>
      </c>
      <c r="S22" s="22">
        <f t="shared" si="0"/>
        <v>1</v>
      </c>
      <c r="T22" s="22">
        <f t="shared" si="0"/>
        <v>55</v>
      </c>
      <c r="U22" s="22">
        <f t="shared" si="0"/>
        <v>455</v>
      </c>
      <c r="V22" s="22">
        <f t="shared" si="0"/>
        <v>29</v>
      </c>
      <c r="W22" s="22">
        <f t="shared" si="0"/>
        <v>510</v>
      </c>
      <c r="X22" s="22">
        <f t="shared" si="0"/>
        <v>510</v>
      </c>
      <c r="Y22" s="22">
        <f t="shared" si="0"/>
        <v>151</v>
      </c>
      <c r="Z22" s="22">
        <f t="shared" si="0"/>
        <v>151</v>
      </c>
      <c r="AA22" s="22">
        <f t="shared" si="0"/>
        <v>151</v>
      </c>
      <c r="AB22" s="22">
        <f t="shared" si="0"/>
        <v>151</v>
      </c>
      <c r="AC22" s="22">
        <f t="shared" si="0"/>
        <v>122</v>
      </c>
      <c r="AD22" s="22">
        <f t="shared" si="0"/>
        <v>122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</sheetData>
  <mergeCells count="41">
    <mergeCell ref="B23:W23"/>
    <mergeCell ref="B24:W24"/>
    <mergeCell ref="B18:D18"/>
    <mergeCell ref="W18:X18"/>
    <mergeCell ref="B22:D22"/>
    <mergeCell ref="B20:D20"/>
    <mergeCell ref="B21:D21"/>
    <mergeCell ref="B19:D19"/>
    <mergeCell ref="A1:B1"/>
    <mergeCell ref="C1:V1"/>
    <mergeCell ref="P6:P17"/>
    <mergeCell ref="Q6:Q17"/>
    <mergeCell ref="R6:R17"/>
    <mergeCell ref="S6:S17"/>
    <mergeCell ref="I8:I17"/>
    <mergeCell ref="K8:K17"/>
    <mergeCell ref="H3:O3"/>
    <mergeCell ref="T3:V3"/>
    <mergeCell ref="T4:T17"/>
    <mergeCell ref="A2:V2"/>
    <mergeCell ref="AA18:AB18"/>
    <mergeCell ref="AC18:AD18"/>
    <mergeCell ref="Y18:Z18"/>
    <mergeCell ref="U4:U17"/>
    <mergeCell ref="V4:V17"/>
    <mergeCell ref="A4:A17"/>
    <mergeCell ref="B4:D17"/>
    <mergeCell ref="E4:E17"/>
    <mergeCell ref="F4:K5"/>
    <mergeCell ref="A3:G3"/>
    <mergeCell ref="F6:F17"/>
    <mergeCell ref="G6:G17"/>
    <mergeCell ref="H6:H17"/>
    <mergeCell ref="I6:K7"/>
    <mergeCell ref="M6:M17"/>
    <mergeCell ref="N6:N17"/>
    <mergeCell ref="J8:J17"/>
    <mergeCell ref="Q4:S5"/>
    <mergeCell ref="M4:P5"/>
    <mergeCell ref="O6:O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D27"/>
  <sheetViews>
    <sheetView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31" width="0" style="18" hidden="1" customWidth="1"/>
    <col min="32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38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117"/>
      <c r="B3" s="117"/>
      <c r="C3" s="117"/>
      <c r="D3" s="117"/>
      <c r="E3" s="117"/>
      <c r="F3" s="117"/>
      <c r="G3" s="117"/>
      <c r="H3" s="120" t="s">
        <v>47</v>
      </c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843</v>
      </c>
      <c r="F19" s="29">
        <v>124</v>
      </c>
      <c r="G19" s="29">
        <v>117</v>
      </c>
      <c r="H19" s="29">
        <v>7</v>
      </c>
      <c r="I19" s="29"/>
      <c r="J19" s="29">
        <v>6</v>
      </c>
      <c r="K19" s="29">
        <v>118</v>
      </c>
      <c r="L19" s="29"/>
      <c r="M19" s="29">
        <v>46</v>
      </c>
      <c r="N19" s="29">
        <v>10</v>
      </c>
      <c r="O19" s="29">
        <v>1</v>
      </c>
      <c r="P19" s="29">
        <v>60</v>
      </c>
      <c r="Q19" s="29"/>
      <c r="R19" s="29"/>
      <c r="S19" s="29"/>
      <c r="T19" s="29">
        <v>204</v>
      </c>
      <c r="U19" s="29">
        <v>755</v>
      </c>
      <c r="V19" s="29">
        <v>72</v>
      </c>
      <c r="W19" s="21">
        <f>E19+K19</f>
        <v>961</v>
      </c>
      <c r="X19" s="21">
        <f>L19+T19+U19</f>
        <v>959</v>
      </c>
      <c r="Y19" s="21">
        <f>F19</f>
        <v>124</v>
      </c>
      <c r="Z19" s="21">
        <f>G19+H19</f>
        <v>124</v>
      </c>
      <c r="AA19" s="21">
        <f>F19</f>
        <v>124</v>
      </c>
      <c r="AB19" s="21">
        <f>I19+J19+K19</f>
        <v>124</v>
      </c>
      <c r="AC19" s="21">
        <f>K19</f>
        <v>118</v>
      </c>
      <c r="AD19" s="21">
        <f>M19+N19+O19+P19</f>
        <v>117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85</v>
      </c>
      <c r="F20" s="26">
        <v>22</v>
      </c>
      <c r="G20" s="26">
        <v>20</v>
      </c>
      <c r="H20" s="26">
        <v>2</v>
      </c>
      <c r="I20" s="26">
        <v>1</v>
      </c>
      <c r="J20" s="26">
        <v>1</v>
      </c>
      <c r="K20" s="26">
        <v>20</v>
      </c>
      <c r="L20" s="26"/>
      <c r="M20" s="26">
        <v>10</v>
      </c>
      <c r="N20" s="26">
        <v>1</v>
      </c>
      <c r="O20" s="26"/>
      <c r="P20" s="26">
        <v>9</v>
      </c>
      <c r="Q20" s="26"/>
      <c r="R20" s="26"/>
      <c r="S20" s="26"/>
      <c r="T20" s="26">
        <v>18</v>
      </c>
      <c r="U20" s="29">
        <v>87</v>
      </c>
      <c r="V20" s="25">
        <v>16</v>
      </c>
      <c r="W20" s="21">
        <f>E20+K20</f>
        <v>105</v>
      </c>
      <c r="X20" s="21">
        <f>L20+T20+U20</f>
        <v>105</v>
      </c>
      <c r="Y20" s="21">
        <f>F20</f>
        <v>22</v>
      </c>
      <c r="Z20" s="21">
        <f>G20+H20</f>
        <v>22</v>
      </c>
      <c r="AA20" s="21">
        <f>F20</f>
        <v>22</v>
      </c>
      <c r="AB20" s="21">
        <f>I20+J20+K20</f>
        <v>22</v>
      </c>
      <c r="AC20" s="21">
        <f>K20</f>
        <v>20</v>
      </c>
      <c r="AD20" s="21">
        <f>M20+N20+O20+P20</f>
        <v>20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458</v>
      </c>
      <c r="F21" s="26">
        <v>119</v>
      </c>
      <c r="G21" s="26">
        <v>95</v>
      </c>
      <c r="H21" s="26">
        <v>24</v>
      </c>
      <c r="I21" s="26"/>
      <c r="J21" s="26">
        <v>6</v>
      </c>
      <c r="K21" s="26">
        <v>113</v>
      </c>
      <c r="L21" s="26"/>
      <c r="M21" s="26">
        <v>53</v>
      </c>
      <c r="N21" s="26">
        <v>8</v>
      </c>
      <c r="O21" s="26">
        <v>3</v>
      </c>
      <c r="P21" s="26">
        <v>49</v>
      </c>
      <c r="Q21" s="26"/>
      <c r="R21" s="26"/>
      <c r="S21" s="26"/>
      <c r="T21" s="26">
        <v>102</v>
      </c>
      <c r="U21" s="26">
        <v>469</v>
      </c>
      <c r="V21" s="25">
        <v>43</v>
      </c>
      <c r="W21" s="21">
        <f>E21+K21</f>
        <v>571</v>
      </c>
      <c r="X21" s="21">
        <f>L21+T21+U21</f>
        <v>571</v>
      </c>
      <c r="Y21" s="21">
        <f>F21</f>
        <v>119</v>
      </c>
      <c r="Z21" s="21">
        <f>G21+H21</f>
        <v>119</v>
      </c>
      <c r="AA21" s="21">
        <f>F21</f>
        <v>119</v>
      </c>
      <c r="AB21" s="21">
        <f>I21+J21+K21</f>
        <v>119</v>
      </c>
      <c r="AC21" s="21">
        <f>K21</f>
        <v>113</v>
      </c>
      <c r="AD21" s="21">
        <f>M21+N21+O21+P21</f>
        <v>113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1386</v>
      </c>
      <c r="F22" s="22">
        <f t="shared" ref="F22:AD22" si="0">SUM(F19:F21)</f>
        <v>265</v>
      </c>
      <c r="G22" s="22">
        <f t="shared" si="0"/>
        <v>232</v>
      </c>
      <c r="H22" s="22">
        <f t="shared" si="0"/>
        <v>33</v>
      </c>
      <c r="I22" s="22">
        <f t="shared" si="0"/>
        <v>1</v>
      </c>
      <c r="J22" s="22">
        <f t="shared" si="0"/>
        <v>13</v>
      </c>
      <c r="K22" s="22">
        <f t="shared" si="0"/>
        <v>251</v>
      </c>
      <c r="L22" s="22">
        <f t="shared" si="0"/>
        <v>0</v>
      </c>
      <c r="M22" s="22">
        <f t="shared" si="0"/>
        <v>109</v>
      </c>
      <c r="N22" s="22">
        <f t="shared" si="0"/>
        <v>19</v>
      </c>
      <c r="O22" s="22">
        <f t="shared" si="0"/>
        <v>4</v>
      </c>
      <c r="P22" s="22">
        <f t="shared" si="0"/>
        <v>118</v>
      </c>
      <c r="Q22" s="22">
        <f t="shared" si="0"/>
        <v>0</v>
      </c>
      <c r="R22" s="22">
        <f t="shared" si="0"/>
        <v>0</v>
      </c>
      <c r="S22" s="22">
        <f t="shared" si="0"/>
        <v>0</v>
      </c>
      <c r="T22" s="22">
        <f t="shared" si="0"/>
        <v>324</v>
      </c>
      <c r="U22" s="22">
        <f t="shared" si="0"/>
        <v>1311</v>
      </c>
      <c r="V22" s="22">
        <f t="shared" si="0"/>
        <v>131</v>
      </c>
      <c r="W22" s="22">
        <f t="shared" si="0"/>
        <v>1637</v>
      </c>
      <c r="X22" s="22">
        <f t="shared" si="0"/>
        <v>1635</v>
      </c>
      <c r="Y22" s="22">
        <f t="shared" si="0"/>
        <v>265</v>
      </c>
      <c r="Z22" s="22">
        <f t="shared" si="0"/>
        <v>265</v>
      </c>
      <c r="AA22" s="22">
        <f t="shared" si="0"/>
        <v>265</v>
      </c>
      <c r="AB22" s="22">
        <f t="shared" si="0"/>
        <v>265</v>
      </c>
      <c r="AC22" s="22">
        <f t="shared" si="0"/>
        <v>251</v>
      </c>
      <c r="AD22" s="22">
        <f t="shared" si="0"/>
        <v>250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6" spans="1:30" x14ac:dyDescent="0.2">
      <c r="C26" s="64" t="s">
        <v>67</v>
      </c>
      <c r="D26" s="64"/>
      <c r="E26" s="64"/>
      <c r="F26" s="64"/>
      <c r="G26" s="64"/>
      <c r="H26" s="64"/>
    </row>
    <row r="27" spans="1:30" ht="15.75" customHeight="1" x14ac:dyDescent="0.2">
      <c r="C27" s="64" t="s">
        <v>48</v>
      </c>
      <c r="D27" s="64"/>
      <c r="E27" s="64"/>
      <c r="F27" s="64"/>
      <c r="G27" s="64"/>
      <c r="H27" s="64"/>
      <c r="I27" s="64"/>
    </row>
  </sheetData>
  <sheetProtection sheet="1" objects="1" scenarios="1"/>
  <mergeCells count="40">
    <mergeCell ref="A1:B1"/>
    <mergeCell ref="C1:V1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Q4:S5"/>
    <mergeCell ref="A2:V2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M6:M17"/>
    <mergeCell ref="O6:O17"/>
    <mergeCell ref="L4:L17"/>
    <mergeCell ref="Y18:Z18"/>
    <mergeCell ref="T4:T17"/>
    <mergeCell ref="U4:U17"/>
    <mergeCell ref="V4:V17"/>
    <mergeCell ref="A4:A17"/>
    <mergeCell ref="B4:D17"/>
    <mergeCell ref="E4:E17"/>
    <mergeCell ref="F4:K5"/>
    <mergeCell ref="M4:P5"/>
    <mergeCell ref="K8:K17"/>
    <mergeCell ref="F6:F17"/>
    <mergeCell ref="G6:G17"/>
    <mergeCell ref="H6:H17"/>
    <mergeCell ref="I6:K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AD31"/>
  <sheetViews>
    <sheetView topLeftCell="A7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0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39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117"/>
      <c r="B3" s="117"/>
      <c r="C3" s="117"/>
      <c r="D3" s="117"/>
      <c r="E3" s="117"/>
      <c r="F3" s="117"/>
      <c r="G3" s="117"/>
      <c r="H3" s="120" t="s">
        <v>45</v>
      </c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191</v>
      </c>
      <c r="F19" s="29">
        <v>100</v>
      </c>
      <c r="G19" s="29">
        <v>100</v>
      </c>
      <c r="H19" s="29">
        <v>0</v>
      </c>
      <c r="I19" s="29">
        <v>0</v>
      </c>
      <c r="J19" s="29">
        <v>28</v>
      </c>
      <c r="K19" s="29">
        <v>72</v>
      </c>
      <c r="L19" s="29">
        <v>16</v>
      </c>
      <c r="M19" s="29">
        <v>30</v>
      </c>
      <c r="N19" s="29">
        <v>7</v>
      </c>
      <c r="O19" s="29">
        <v>0</v>
      </c>
      <c r="P19" s="29">
        <v>30</v>
      </c>
      <c r="Q19" s="29">
        <v>2</v>
      </c>
      <c r="R19" s="29">
        <v>1</v>
      </c>
      <c r="S19" s="29">
        <v>1</v>
      </c>
      <c r="T19" s="29">
        <v>42</v>
      </c>
      <c r="U19" s="29">
        <v>205</v>
      </c>
      <c r="V19" s="29">
        <v>18</v>
      </c>
      <c r="W19" s="21">
        <f>E19+K19</f>
        <v>263</v>
      </c>
      <c r="X19" s="21">
        <f>L19+T19+U19</f>
        <v>263</v>
      </c>
      <c r="Y19" s="21">
        <f>F19</f>
        <v>100</v>
      </c>
      <c r="Z19" s="21">
        <f>G19+H19</f>
        <v>100</v>
      </c>
      <c r="AA19" s="21">
        <f>F19</f>
        <v>100</v>
      </c>
      <c r="AB19" s="21">
        <f>I19+J19+K19</f>
        <v>100</v>
      </c>
      <c r="AC19" s="21">
        <f>K19</f>
        <v>72</v>
      </c>
      <c r="AD19" s="21">
        <f>M19+N19+O19+P19</f>
        <v>67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50</v>
      </c>
      <c r="F20" s="29">
        <v>55</v>
      </c>
      <c r="G20" s="29">
        <v>55</v>
      </c>
      <c r="H20" s="29">
        <f>[3]Ա.Կուբանյան!H20+[3]Ա.Չիչոյան!H20</f>
        <v>0</v>
      </c>
      <c r="I20" s="29">
        <f>[3]Ա.Կուբանյան!I20+[3]Ա.Չիչոյան!I20</f>
        <v>0</v>
      </c>
      <c r="J20" s="29">
        <v>14</v>
      </c>
      <c r="K20" s="29">
        <v>41</v>
      </c>
      <c r="L20" s="29">
        <v>11</v>
      </c>
      <c r="M20" s="29">
        <v>13</v>
      </c>
      <c r="N20" s="29">
        <v>3</v>
      </c>
      <c r="O20" s="29">
        <v>0</v>
      </c>
      <c r="P20" s="29">
        <v>25</v>
      </c>
      <c r="Q20" s="29">
        <v>1</v>
      </c>
      <c r="R20" s="29">
        <v>0</v>
      </c>
      <c r="S20" s="29">
        <v>1</v>
      </c>
      <c r="T20" s="29">
        <v>13</v>
      </c>
      <c r="U20" s="29">
        <v>67</v>
      </c>
      <c r="V20" s="29">
        <v>8</v>
      </c>
      <c r="W20" s="21">
        <f>E20+K20</f>
        <v>91</v>
      </c>
      <c r="X20" s="21">
        <f>L20+T20+U20</f>
        <v>91</v>
      </c>
      <c r="Y20" s="21">
        <f>F20</f>
        <v>55</v>
      </c>
      <c r="Z20" s="21">
        <f>G20+H20</f>
        <v>55</v>
      </c>
      <c r="AA20" s="21">
        <f>F20</f>
        <v>55</v>
      </c>
      <c r="AB20" s="21">
        <f>I20+J20+K20</f>
        <v>55</v>
      </c>
      <c r="AC20" s="21">
        <f>K20</f>
        <v>41</v>
      </c>
      <c r="AD20" s="21">
        <f>M20+N20+O20+P20</f>
        <v>41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9">
        <v>133</v>
      </c>
      <c r="F21" s="29">
        <v>149</v>
      </c>
      <c r="G21" s="29">
        <v>124</v>
      </c>
      <c r="H21" s="29">
        <v>25</v>
      </c>
      <c r="I21" s="29">
        <v>3</v>
      </c>
      <c r="J21" s="29">
        <v>68</v>
      </c>
      <c r="K21" s="29">
        <v>78</v>
      </c>
      <c r="L21" s="29">
        <v>5</v>
      </c>
      <c r="M21" s="29">
        <v>25</v>
      </c>
      <c r="N21" s="29">
        <v>7</v>
      </c>
      <c r="O21" s="29">
        <v>0</v>
      </c>
      <c r="P21" s="29">
        <v>45</v>
      </c>
      <c r="Q21" s="29">
        <v>1</v>
      </c>
      <c r="R21" s="29">
        <v>0</v>
      </c>
      <c r="S21" s="29">
        <v>1</v>
      </c>
      <c r="T21" s="29">
        <v>28</v>
      </c>
      <c r="U21" s="29">
        <v>178</v>
      </c>
      <c r="V21" s="29">
        <v>8</v>
      </c>
      <c r="W21" s="21">
        <f>E21+K21</f>
        <v>211</v>
      </c>
      <c r="X21" s="21">
        <f>L21+T21+U21</f>
        <v>211</v>
      </c>
      <c r="Y21" s="21">
        <f>F21</f>
        <v>149</v>
      </c>
      <c r="Z21" s="21">
        <f>G21+H21</f>
        <v>149</v>
      </c>
      <c r="AA21" s="21">
        <f>F21</f>
        <v>149</v>
      </c>
      <c r="AB21" s="21">
        <f>I21+J21+K21</f>
        <v>149</v>
      </c>
      <c r="AC21" s="21">
        <f>K21</f>
        <v>78</v>
      </c>
      <c r="AD21" s="21">
        <f>M21+N21+O21+P21</f>
        <v>77</v>
      </c>
    </row>
    <row r="22" spans="1:30" ht="18" x14ac:dyDescent="0.2">
      <c r="A22" s="23">
        <v>4</v>
      </c>
      <c r="B22" s="79" t="s">
        <v>34</v>
      </c>
      <c r="C22" s="79"/>
      <c r="D22" s="79"/>
      <c r="E22" s="29">
        <f>SUM(E19:E21)</f>
        <v>374</v>
      </c>
      <c r="F22" s="29">
        <f t="shared" ref="F22:AD22" si="0">SUM(F19:F21)</f>
        <v>304</v>
      </c>
      <c r="G22" s="29">
        <f t="shared" si="0"/>
        <v>279</v>
      </c>
      <c r="H22" s="29">
        <f t="shared" si="0"/>
        <v>25</v>
      </c>
      <c r="I22" s="29">
        <f t="shared" si="0"/>
        <v>3</v>
      </c>
      <c r="J22" s="29">
        <f t="shared" si="0"/>
        <v>110</v>
      </c>
      <c r="K22" s="29">
        <f t="shared" si="0"/>
        <v>191</v>
      </c>
      <c r="L22" s="29">
        <f t="shared" si="0"/>
        <v>32</v>
      </c>
      <c r="M22" s="29">
        <f t="shared" si="0"/>
        <v>68</v>
      </c>
      <c r="N22" s="29">
        <f t="shared" si="0"/>
        <v>17</v>
      </c>
      <c r="O22" s="29">
        <f t="shared" si="0"/>
        <v>0</v>
      </c>
      <c r="P22" s="29">
        <f t="shared" si="0"/>
        <v>100</v>
      </c>
      <c r="Q22" s="29">
        <f t="shared" si="0"/>
        <v>4</v>
      </c>
      <c r="R22" s="29">
        <f t="shared" si="0"/>
        <v>1</v>
      </c>
      <c r="S22" s="29">
        <f t="shared" si="0"/>
        <v>3</v>
      </c>
      <c r="T22" s="29">
        <f t="shared" si="0"/>
        <v>83</v>
      </c>
      <c r="U22" s="29">
        <f t="shared" si="0"/>
        <v>450</v>
      </c>
      <c r="V22" s="29">
        <f t="shared" si="0"/>
        <v>34</v>
      </c>
      <c r="W22" s="29">
        <f t="shared" si="0"/>
        <v>565</v>
      </c>
      <c r="X22" s="29">
        <f t="shared" si="0"/>
        <v>565</v>
      </c>
      <c r="Y22" s="29">
        <f t="shared" si="0"/>
        <v>304</v>
      </c>
      <c r="Z22" s="29">
        <f t="shared" si="0"/>
        <v>304</v>
      </c>
      <c r="AA22" s="29">
        <f t="shared" si="0"/>
        <v>304</v>
      </c>
      <c r="AB22" s="29">
        <f t="shared" si="0"/>
        <v>304</v>
      </c>
      <c r="AC22" s="29">
        <f t="shared" si="0"/>
        <v>191</v>
      </c>
      <c r="AD22" s="29">
        <f t="shared" si="0"/>
        <v>185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5" spans="1:30" x14ac:dyDescent="0.2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</row>
    <row r="27" spans="1:30" x14ac:dyDescent="0.2">
      <c r="D27" s="61" t="s">
        <v>49</v>
      </c>
      <c r="E27" s="61"/>
      <c r="F27" s="61"/>
      <c r="G27" s="61"/>
    </row>
    <row r="29" spans="1:30" x14ac:dyDescent="0.2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</row>
    <row r="31" spans="1:30" x14ac:dyDescent="0.2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</row>
  </sheetData>
  <mergeCells count="42">
    <mergeCell ref="A1:B1"/>
    <mergeCell ref="C1:V1"/>
    <mergeCell ref="Y18:Z18"/>
    <mergeCell ref="AA18:AB18"/>
    <mergeCell ref="AC18:AD18"/>
    <mergeCell ref="A2:V2"/>
    <mergeCell ref="A4:A17"/>
    <mergeCell ref="B4:D17"/>
    <mergeCell ref="E4:E17"/>
    <mergeCell ref="H3:V3"/>
    <mergeCell ref="N6:N17"/>
    <mergeCell ref="F4:K5"/>
    <mergeCell ref="S6:S17"/>
    <mergeCell ref="I8:I17"/>
    <mergeCell ref="Q6:Q17"/>
    <mergeCell ref="R6:R17"/>
    <mergeCell ref="B19:D19"/>
    <mergeCell ref="A31:V31"/>
    <mergeCell ref="A29:V29"/>
    <mergeCell ref="A25:V25"/>
    <mergeCell ref="W18:X18"/>
    <mergeCell ref="B23:W23"/>
    <mergeCell ref="B20:D20"/>
    <mergeCell ref="B21:D21"/>
    <mergeCell ref="B18:D18"/>
    <mergeCell ref="B22:D22"/>
    <mergeCell ref="V4:V17"/>
    <mergeCell ref="I6:K7"/>
    <mergeCell ref="M6:M17"/>
    <mergeCell ref="J8:J17"/>
    <mergeCell ref="A3:G3"/>
    <mergeCell ref="M4:P5"/>
    <mergeCell ref="K8:K17"/>
    <mergeCell ref="F6:F17"/>
    <mergeCell ref="G6:G17"/>
    <mergeCell ref="H6:H17"/>
    <mergeCell ref="U4:U17"/>
    <mergeCell ref="Q4:S5"/>
    <mergeCell ref="O6:O17"/>
    <mergeCell ref="L4:L17"/>
    <mergeCell ref="P6:P17"/>
    <mergeCell ref="T4:T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AD31"/>
  <sheetViews>
    <sheetView topLeftCell="A4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31" width="0" style="18" hidden="1" customWidth="1"/>
    <col min="32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36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117"/>
      <c r="B3" s="117"/>
      <c r="C3" s="117"/>
      <c r="D3" s="117"/>
      <c r="E3" s="117"/>
      <c r="F3" s="117"/>
      <c r="G3" s="117"/>
      <c r="H3" s="120" t="s">
        <v>55</v>
      </c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f>SUM([4]Ա.Դավթյան:Ա.Պետրոսյան!E19)</f>
        <v>168</v>
      </c>
      <c r="F19" s="29">
        <v>66</v>
      </c>
      <c r="G19" s="29">
        <v>66</v>
      </c>
      <c r="H19" s="29">
        <f>SUM([5]Ա.Դավթյան:Ա.Պետրոսյան!H19)</f>
        <v>0</v>
      </c>
      <c r="I19" s="29">
        <f>SUM([5]Ա.Դավթյան:Ա.Պետրոսյան!I19)</f>
        <v>0</v>
      </c>
      <c r="J19" s="29">
        <f>SUM([5]Ա.Դավթյան:Ա.Պետրոսյան!J19)</f>
        <v>2</v>
      </c>
      <c r="K19" s="29">
        <v>64</v>
      </c>
      <c r="L19" s="29">
        <f>SUM([5]Ա.Դավթյան:Ա.Պետրոսյան!L19)</f>
        <v>0</v>
      </c>
      <c r="M19" s="29">
        <v>32</v>
      </c>
      <c r="N19" s="29">
        <f>SUM([5]Ա.Դավթյան:Ա.Պետրոսյան!N19)</f>
        <v>2</v>
      </c>
      <c r="O19" s="29">
        <f>SUM([5]Ա.Դավթյան:Ա.Պետրոսյան!O19)</f>
        <v>0</v>
      </c>
      <c r="P19" s="29">
        <v>28</v>
      </c>
      <c r="Q19" s="29">
        <v>63</v>
      </c>
      <c r="R19" s="29">
        <f>SUM([5]Ա.Դավթյան:Ա.Պետրոսյան!R19)</f>
        <v>0</v>
      </c>
      <c r="S19" s="29">
        <f>SUM([5]Ա.Դավթյան:Ա.Պետրոսյան!S19)</f>
        <v>0</v>
      </c>
      <c r="T19" s="29">
        <v>42</v>
      </c>
      <c r="U19" s="29">
        <f>SUM([5]Ա.Դավթյան:Ա.Պետրոսյան!U19)</f>
        <v>191</v>
      </c>
      <c r="V19" s="29">
        <f>SUM([5]Ա.Դավթյան:Ա.Պետրոսյան!V19)</f>
        <v>12</v>
      </c>
      <c r="W19" s="21">
        <f>E19+K19</f>
        <v>232</v>
      </c>
      <c r="X19" s="21">
        <f>L19+T19+U19</f>
        <v>233</v>
      </c>
      <c r="Y19" s="21">
        <f>F19</f>
        <v>66</v>
      </c>
      <c r="Z19" s="21">
        <f>G19+H19</f>
        <v>66</v>
      </c>
      <c r="AA19" s="21">
        <f>F19</f>
        <v>66</v>
      </c>
      <c r="AB19" s="21">
        <f>I19+J19+K19</f>
        <v>66</v>
      </c>
      <c r="AC19" s="21">
        <f>K19</f>
        <v>64</v>
      </c>
      <c r="AD19" s="21">
        <f>M19+N19+O19+P19</f>
        <v>62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f>SUM([4]Ա.Դավթյան:Ա.Պետրոսյան!E20)</f>
        <v>25</v>
      </c>
      <c r="F20" s="29">
        <v>18</v>
      </c>
      <c r="G20" s="29">
        <v>18</v>
      </c>
      <c r="H20" s="29">
        <f>SUM([5]Ա.Դավթյան:Ա.Պետրոսյան!H20)</f>
        <v>0</v>
      </c>
      <c r="I20" s="29">
        <f>SUM([5]Ա.Դավթյան:Ա.Պետրոսյան!I20)</f>
        <v>0</v>
      </c>
      <c r="J20" s="29">
        <v>3</v>
      </c>
      <c r="K20" s="29">
        <v>15</v>
      </c>
      <c r="L20" s="29">
        <f>SUM([5]Ա.Դավթյան:Ա.Պետրոսյան!L20)</f>
        <v>0</v>
      </c>
      <c r="M20" s="29">
        <v>15</v>
      </c>
      <c r="N20" s="29">
        <f>SUM([5]Ա.Դավթյան:Ա.Պետրոսյան!N20)</f>
        <v>0</v>
      </c>
      <c r="O20" s="29">
        <f>SUM([5]Ա.Դավթյան:Ա.Պետրոսյան!O20)</f>
        <v>0</v>
      </c>
      <c r="P20" s="29">
        <f>SUM([5]Ա.Դավթյան:Ա.Պետրոսյան!P20)</f>
        <v>0</v>
      </c>
      <c r="Q20" s="29">
        <v>15</v>
      </c>
      <c r="R20" s="29">
        <f>SUM([5]Ա.Դավթյան:Ա.Պետրոսյան!R20)</f>
        <v>0</v>
      </c>
      <c r="S20" s="29">
        <f>SUM([5]Ա.Դավթյան:Ա.Պետրոսյան!S20)</f>
        <v>0</v>
      </c>
      <c r="T20" s="29">
        <v>5</v>
      </c>
      <c r="U20" s="29">
        <f>SUM([5]Ա.Դավթյան:Ա.Պետրոսյան!U20)</f>
        <v>35</v>
      </c>
      <c r="V20" s="29">
        <f>SUM([5]Ա.Դավթյան:Ա.Պետրոսյան!V20)</f>
        <v>4</v>
      </c>
      <c r="W20" s="21">
        <f>E20+K20</f>
        <v>40</v>
      </c>
      <c r="X20" s="21">
        <f>L20+T20+U20</f>
        <v>40</v>
      </c>
      <c r="Y20" s="21">
        <f>F20</f>
        <v>18</v>
      </c>
      <c r="Z20" s="21">
        <f>G20+H20</f>
        <v>18</v>
      </c>
      <c r="AA20" s="21">
        <f>F20</f>
        <v>18</v>
      </c>
      <c r="AB20" s="21">
        <f>I20+J20+K20</f>
        <v>18</v>
      </c>
      <c r="AC20" s="21">
        <f>K20</f>
        <v>15</v>
      </c>
      <c r="AD20" s="21">
        <f>M20+N20+O20+P20</f>
        <v>15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9">
        <f>SUM([4]Ա.Դավթյան:Ա.Պետրոսյան!E21)</f>
        <v>93</v>
      </c>
      <c r="F21" s="29">
        <v>128</v>
      </c>
      <c r="G21" s="29">
        <v>93</v>
      </c>
      <c r="H21" s="29">
        <v>35</v>
      </c>
      <c r="I21" s="29">
        <v>1</v>
      </c>
      <c r="J21" s="29">
        <v>42</v>
      </c>
      <c r="K21" s="29">
        <v>85</v>
      </c>
      <c r="L21" s="29">
        <f>SUM([5]Ա.Դավթյան:Ա.Պետրոսյան!L21)</f>
        <v>0</v>
      </c>
      <c r="M21" s="29">
        <v>39</v>
      </c>
      <c r="N21" s="29">
        <f>SUM([5]Ա.Դավթյան:Ա.Պետրոսյան!N21)</f>
        <v>1</v>
      </c>
      <c r="O21" s="29">
        <f>SUM([5]Ա.Դավթյան:Ա.Պետրոսյան!O21)</f>
        <v>0</v>
      </c>
      <c r="P21" s="29">
        <v>40</v>
      </c>
      <c r="Q21" s="29">
        <v>82</v>
      </c>
      <c r="R21" s="29">
        <f>SUM([5]Ա.Դավթյան:Ա.Պետրոսյան!R21)</f>
        <v>0</v>
      </c>
      <c r="S21" s="29">
        <f>SUM([5]Ա.Դավթյան:Ա.Պետրոսյան!S21)</f>
        <v>0</v>
      </c>
      <c r="T21" s="29">
        <v>27</v>
      </c>
      <c r="U21" s="29">
        <f>SUM([5]Ա.Դավթյան:Ա.Պետրոսյան!U21)</f>
        <v>149</v>
      </c>
      <c r="V21" s="29">
        <f>SUM([5]Ա.Դավթյան:Ա.Պետրոսյան!V21)</f>
        <v>14</v>
      </c>
      <c r="W21" s="21">
        <f>E21+K21</f>
        <v>178</v>
      </c>
      <c r="X21" s="21">
        <f>L21+T21+U21</f>
        <v>176</v>
      </c>
      <c r="Y21" s="21">
        <f>F21</f>
        <v>128</v>
      </c>
      <c r="Z21" s="21">
        <f>G21+H21</f>
        <v>128</v>
      </c>
      <c r="AA21" s="21">
        <f>F21</f>
        <v>128</v>
      </c>
      <c r="AB21" s="21">
        <f>I21+J21+K21</f>
        <v>128</v>
      </c>
      <c r="AC21" s="21">
        <f>K21</f>
        <v>85</v>
      </c>
      <c r="AD21" s="21">
        <f>M21+N21+O21+P21</f>
        <v>80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286</v>
      </c>
      <c r="F22" s="22">
        <f t="shared" ref="F22:AD22" si="0">SUM(F19:F21)</f>
        <v>212</v>
      </c>
      <c r="G22" s="22">
        <f t="shared" si="0"/>
        <v>177</v>
      </c>
      <c r="H22" s="22">
        <f t="shared" si="0"/>
        <v>35</v>
      </c>
      <c r="I22" s="22">
        <f t="shared" si="0"/>
        <v>1</v>
      </c>
      <c r="J22" s="22">
        <f t="shared" si="0"/>
        <v>47</v>
      </c>
      <c r="K22" s="22">
        <f t="shared" si="0"/>
        <v>164</v>
      </c>
      <c r="L22" s="22">
        <f t="shared" si="0"/>
        <v>0</v>
      </c>
      <c r="M22" s="22">
        <f t="shared" si="0"/>
        <v>86</v>
      </c>
      <c r="N22" s="22">
        <f t="shared" si="0"/>
        <v>3</v>
      </c>
      <c r="O22" s="22">
        <f t="shared" si="0"/>
        <v>0</v>
      </c>
      <c r="P22" s="22">
        <f t="shared" si="0"/>
        <v>68</v>
      </c>
      <c r="Q22" s="22">
        <f t="shared" si="0"/>
        <v>160</v>
      </c>
      <c r="R22" s="22">
        <f t="shared" si="0"/>
        <v>0</v>
      </c>
      <c r="S22" s="22">
        <f t="shared" si="0"/>
        <v>0</v>
      </c>
      <c r="T22" s="22">
        <f t="shared" si="0"/>
        <v>74</v>
      </c>
      <c r="U22" s="22">
        <f t="shared" si="0"/>
        <v>375</v>
      </c>
      <c r="V22" s="22">
        <f t="shared" si="0"/>
        <v>30</v>
      </c>
      <c r="W22" s="22">
        <f t="shared" si="0"/>
        <v>450</v>
      </c>
      <c r="X22" s="22">
        <f t="shared" si="0"/>
        <v>449</v>
      </c>
      <c r="Y22" s="22">
        <f t="shared" si="0"/>
        <v>212</v>
      </c>
      <c r="Z22" s="22">
        <f t="shared" si="0"/>
        <v>212</v>
      </c>
      <c r="AA22" s="22">
        <f t="shared" si="0"/>
        <v>212</v>
      </c>
      <c r="AB22" s="22">
        <f t="shared" si="0"/>
        <v>212</v>
      </c>
      <c r="AC22" s="22">
        <f t="shared" si="0"/>
        <v>164</v>
      </c>
      <c r="AD22" s="22">
        <f t="shared" si="0"/>
        <v>157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6" spans="1:30" x14ac:dyDescent="0.2">
      <c r="D26" s="18" t="s">
        <v>65</v>
      </c>
    </row>
    <row r="27" spans="1:30" x14ac:dyDescent="0.2">
      <c r="D27" s="18" t="s">
        <v>66</v>
      </c>
    </row>
    <row r="31" spans="1:30" x14ac:dyDescent="0.2">
      <c r="R31" s="53"/>
    </row>
  </sheetData>
  <sheetProtection sheet="1" objects="1" scenarios="1"/>
  <mergeCells count="40">
    <mergeCell ref="B23:W23"/>
    <mergeCell ref="B24:W24"/>
    <mergeCell ref="B18:D18"/>
    <mergeCell ref="W18:X18"/>
    <mergeCell ref="N6:N17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I6:K7"/>
    <mergeCell ref="M6:M17"/>
    <mergeCell ref="Q4:S5"/>
    <mergeCell ref="O6:O17"/>
    <mergeCell ref="A1:B1"/>
    <mergeCell ref="C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AD28"/>
  <sheetViews>
    <sheetView topLeftCell="A7" zoomScale="90" zoomScaleNormal="90" workbookViewId="0">
      <selection activeCell="E26" sqref="E26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0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37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117"/>
      <c r="B3" s="117"/>
      <c r="C3" s="117"/>
      <c r="D3" s="117"/>
      <c r="E3" s="117"/>
      <c r="F3" s="117"/>
      <c r="G3" s="117"/>
      <c r="H3" s="120" t="s">
        <v>47</v>
      </c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83</v>
      </c>
      <c r="F19" s="29">
        <v>27</v>
      </c>
      <c r="G19" s="29">
        <v>27</v>
      </c>
      <c r="H19" s="29"/>
      <c r="I19" s="29"/>
      <c r="J19" s="29">
        <v>4</v>
      </c>
      <c r="K19" s="29">
        <v>23</v>
      </c>
      <c r="L19" s="29"/>
      <c r="M19" s="29">
        <v>13</v>
      </c>
      <c r="N19" s="29">
        <v>1</v>
      </c>
      <c r="O19" s="29">
        <v>2</v>
      </c>
      <c r="P19" s="29">
        <v>7</v>
      </c>
      <c r="Q19" s="29">
        <v>1</v>
      </c>
      <c r="R19" s="29"/>
      <c r="S19" s="29">
        <v>1</v>
      </c>
      <c r="T19" s="29">
        <v>36</v>
      </c>
      <c r="U19" s="29">
        <v>69</v>
      </c>
      <c r="V19" s="29">
        <v>1</v>
      </c>
      <c r="W19" s="21">
        <f>E19+K19</f>
        <v>106</v>
      </c>
      <c r="X19" s="21">
        <f>L19+T19+U19</f>
        <v>105</v>
      </c>
      <c r="Y19" s="21">
        <f>F19</f>
        <v>27</v>
      </c>
      <c r="Z19" s="21">
        <f>G19+H19</f>
        <v>27</v>
      </c>
      <c r="AA19" s="21">
        <f>F19</f>
        <v>27</v>
      </c>
      <c r="AB19" s="21">
        <f>I19+J19+K19</f>
        <v>27</v>
      </c>
      <c r="AC19" s="21">
        <f>K19</f>
        <v>23</v>
      </c>
      <c r="AD19" s="21">
        <f>M19+N19+O19+P19</f>
        <v>23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32</v>
      </c>
      <c r="F20" s="26">
        <v>15</v>
      </c>
      <c r="G20" s="26">
        <v>15</v>
      </c>
      <c r="H20" s="26"/>
      <c r="I20" s="26"/>
      <c r="J20" s="26">
        <v>4</v>
      </c>
      <c r="K20" s="26">
        <v>11</v>
      </c>
      <c r="L20" s="26"/>
      <c r="M20" s="26">
        <v>7</v>
      </c>
      <c r="N20" s="26"/>
      <c r="O20" s="26">
        <v>2</v>
      </c>
      <c r="P20" s="26">
        <v>2</v>
      </c>
      <c r="Q20" s="26"/>
      <c r="R20" s="26"/>
      <c r="S20" s="26"/>
      <c r="T20" s="26">
        <v>11</v>
      </c>
      <c r="U20" s="29">
        <v>32</v>
      </c>
      <c r="V20" s="25"/>
      <c r="W20" s="21">
        <f>E20+K20</f>
        <v>43</v>
      </c>
      <c r="X20" s="21">
        <f>L20+T20+U20</f>
        <v>43</v>
      </c>
      <c r="Y20" s="21">
        <f>F20</f>
        <v>15</v>
      </c>
      <c r="Z20" s="21">
        <f>G20+H20</f>
        <v>15</v>
      </c>
      <c r="AA20" s="21">
        <f>F20</f>
        <v>15</v>
      </c>
      <c r="AB20" s="21">
        <f>I20+J20+K20</f>
        <v>15</v>
      </c>
      <c r="AC20" s="21">
        <f>K20</f>
        <v>11</v>
      </c>
      <c r="AD20" s="21">
        <f>M20+N20+O20+P20</f>
        <v>11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108</v>
      </c>
      <c r="F21" s="26">
        <v>126</v>
      </c>
      <c r="G21" s="26">
        <v>86</v>
      </c>
      <c r="H21" s="26">
        <v>40</v>
      </c>
      <c r="I21" s="26">
        <v>2</v>
      </c>
      <c r="J21" s="26">
        <v>66</v>
      </c>
      <c r="K21" s="26">
        <v>58</v>
      </c>
      <c r="L21" s="26"/>
      <c r="M21" s="26">
        <v>39</v>
      </c>
      <c r="N21" s="26">
        <v>1</v>
      </c>
      <c r="O21" s="26">
        <v>3</v>
      </c>
      <c r="P21" s="26">
        <v>14</v>
      </c>
      <c r="Q21" s="26"/>
      <c r="R21" s="26"/>
      <c r="S21" s="26"/>
      <c r="T21" s="26">
        <v>51</v>
      </c>
      <c r="U21" s="26">
        <v>115</v>
      </c>
      <c r="V21" s="25">
        <v>1</v>
      </c>
      <c r="W21" s="21">
        <f>E21+K21</f>
        <v>166</v>
      </c>
      <c r="X21" s="21">
        <f>L21+T21+U21</f>
        <v>166</v>
      </c>
      <c r="Y21" s="21">
        <f>F21</f>
        <v>126</v>
      </c>
      <c r="Z21" s="21">
        <f>G21+H21</f>
        <v>126</v>
      </c>
      <c r="AA21" s="21">
        <f>F21</f>
        <v>126</v>
      </c>
      <c r="AB21" s="21">
        <f>I21+J21+K21</f>
        <v>126</v>
      </c>
      <c r="AC21" s="21">
        <f>K21</f>
        <v>58</v>
      </c>
      <c r="AD21" s="21">
        <f>M21+N21+O21+P21</f>
        <v>57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223</v>
      </c>
      <c r="F22" s="22">
        <f t="shared" ref="F22:AD22" si="0">SUM(F19:F21)</f>
        <v>168</v>
      </c>
      <c r="G22" s="22">
        <f t="shared" si="0"/>
        <v>128</v>
      </c>
      <c r="H22" s="22">
        <f t="shared" si="0"/>
        <v>40</v>
      </c>
      <c r="I22" s="22">
        <f t="shared" si="0"/>
        <v>2</v>
      </c>
      <c r="J22" s="22">
        <f t="shared" si="0"/>
        <v>74</v>
      </c>
      <c r="K22" s="22">
        <f t="shared" si="0"/>
        <v>92</v>
      </c>
      <c r="L22" s="22">
        <f t="shared" si="0"/>
        <v>0</v>
      </c>
      <c r="M22" s="22">
        <f t="shared" si="0"/>
        <v>59</v>
      </c>
      <c r="N22" s="22">
        <f t="shared" si="0"/>
        <v>2</v>
      </c>
      <c r="O22" s="22">
        <f t="shared" si="0"/>
        <v>7</v>
      </c>
      <c r="P22" s="22">
        <f t="shared" si="0"/>
        <v>23</v>
      </c>
      <c r="Q22" s="22">
        <f t="shared" si="0"/>
        <v>1</v>
      </c>
      <c r="R22" s="22">
        <f t="shared" si="0"/>
        <v>0</v>
      </c>
      <c r="S22" s="22">
        <f t="shared" si="0"/>
        <v>1</v>
      </c>
      <c r="T22" s="22">
        <f t="shared" si="0"/>
        <v>98</v>
      </c>
      <c r="U22" s="22">
        <f t="shared" si="0"/>
        <v>216</v>
      </c>
      <c r="V22" s="22">
        <f t="shared" si="0"/>
        <v>2</v>
      </c>
      <c r="W22" s="22">
        <f t="shared" si="0"/>
        <v>315</v>
      </c>
      <c r="X22" s="22">
        <f t="shared" si="0"/>
        <v>314</v>
      </c>
      <c r="Y22" s="22">
        <f t="shared" si="0"/>
        <v>168</v>
      </c>
      <c r="Z22" s="22">
        <f t="shared" si="0"/>
        <v>168</v>
      </c>
      <c r="AA22" s="22">
        <f t="shared" si="0"/>
        <v>168</v>
      </c>
      <c r="AB22" s="22">
        <f t="shared" si="0"/>
        <v>168</v>
      </c>
      <c r="AC22" s="22">
        <f t="shared" si="0"/>
        <v>92</v>
      </c>
      <c r="AD22" s="22">
        <f t="shared" si="0"/>
        <v>91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8" spans="1:30" x14ac:dyDescent="0.2">
      <c r="F28" s="61" t="s">
        <v>50</v>
      </c>
      <c r="G28" s="61"/>
      <c r="H28" s="61"/>
      <c r="I28" s="61"/>
      <c r="J28" s="61"/>
    </row>
  </sheetData>
  <mergeCells count="40">
    <mergeCell ref="I6:K7"/>
    <mergeCell ref="M6:M17"/>
    <mergeCell ref="A1:B1"/>
    <mergeCell ref="C1:V1"/>
    <mergeCell ref="A3:G3"/>
    <mergeCell ref="H3:V3"/>
    <mergeCell ref="N6:N17"/>
    <mergeCell ref="Q4:S5"/>
    <mergeCell ref="A2:V2"/>
    <mergeCell ref="A4:A17"/>
    <mergeCell ref="K8:K17"/>
    <mergeCell ref="T4:T17"/>
    <mergeCell ref="U4:U17"/>
    <mergeCell ref="V4:V17"/>
    <mergeCell ref="F6:F17"/>
    <mergeCell ref="G6:G17"/>
    <mergeCell ref="H6:H17"/>
    <mergeCell ref="B23:W23"/>
    <mergeCell ref="B24:W24"/>
    <mergeCell ref="B20:D20"/>
    <mergeCell ref="B21:D21"/>
    <mergeCell ref="B18:D18"/>
    <mergeCell ref="W18:X18"/>
    <mergeCell ref="B22:D22"/>
    <mergeCell ref="AC18:AD18"/>
    <mergeCell ref="B19:D19"/>
    <mergeCell ref="P6:P17"/>
    <mergeCell ref="Q6:Q17"/>
    <mergeCell ref="R6:R17"/>
    <mergeCell ref="S6:S17"/>
    <mergeCell ref="I8:I17"/>
    <mergeCell ref="J8:J17"/>
    <mergeCell ref="O6:O17"/>
    <mergeCell ref="L4:L17"/>
    <mergeCell ref="Y18:Z18"/>
    <mergeCell ref="AA18:AB18"/>
    <mergeCell ref="B4:D17"/>
    <mergeCell ref="E4:E17"/>
    <mergeCell ref="F4:K5"/>
    <mergeCell ref="M4:P5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AD28"/>
  <sheetViews>
    <sheetView topLeftCell="A1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3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3" s="30" customFormat="1" ht="19.5" customHeight="1" x14ac:dyDescent="0.2">
      <c r="A2" s="83" t="s">
        <v>56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3" s="30" customFormat="1" ht="18.75" customHeight="1" x14ac:dyDescent="0.2">
      <c r="A3" s="117"/>
      <c r="B3" s="117"/>
      <c r="C3" s="117"/>
      <c r="D3" s="117"/>
      <c r="E3" s="117"/>
      <c r="F3" s="117"/>
      <c r="G3" s="117"/>
      <c r="H3" s="84" t="s">
        <v>31</v>
      </c>
      <c r="I3" s="84"/>
      <c r="J3" s="84"/>
      <c r="K3" s="84"/>
      <c r="L3" s="84"/>
      <c r="M3" s="84"/>
      <c r="N3" s="84"/>
      <c r="O3" s="84"/>
      <c r="P3" s="52"/>
      <c r="Q3" s="52"/>
      <c r="R3" s="52"/>
      <c r="S3" s="37"/>
      <c r="T3" s="118"/>
      <c r="U3" s="118"/>
      <c r="V3" s="118"/>
      <c r="W3" s="36"/>
    </row>
    <row r="4" spans="1:23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3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3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3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3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3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3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3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3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3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3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3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3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45</v>
      </c>
      <c r="F19" s="29">
        <v>15</v>
      </c>
      <c r="G19" s="29">
        <v>15</v>
      </c>
      <c r="H19" s="29"/>
      <c r="I19" s="29"/>
      <c r="J19" s="29">
        <v>2</v>
      </c>
      <c r="K19" s="29">
        <v>13</v>
      </c>
      <c r="L19" s="29"/>
      <c r="M19" s="29">
        <v>8</v>
      </c>
      <c r="N19" s="29">
        <v>2</v>
      </c>
      <c r="O19" s="29"/>
      <c r="P19" s="29">
        <v>2</v>
      </c>
      <c r="Q19" s="29">
        <v>1</v>
      </c>
      <c r="R19" s="29"/>
      <c r="S19" s="29">
        <v>1</v>
      </c>
      <c r="T19" s="29">
        <v>19</v>
      </c>
      <c r="U19" s="29">
        <v>39</v>
      </c>
      <c r="V19" s="29">
        <v>1</v>
      </c>
      <c r="W19" s="21">
        <f>E19+K19</f>
        <v>58</v>
      </c>
      <c r="X19" s="21">
        <f>L19+T19+U19</f>
        <v>58</v>
      </c>
      <c r="Y19" s="21">
        <f>F19</f>
        <v>15</v>
      </c>
      <c r="Z19" s="21">
        <f>G19+H19</f>
        <v>15</v>
      </c>
      <c r="AA19" s="21">
        <f>F19</f>
        <v>15</v>
      </c>
      <c r="AB19" s="21">
        <f>I19+J19+K19</f>
        <v>15</v>
      </c>
      <c r="AC19" s="21">
        <f>K19</f>
        <v>13</v>
      </c>
      <c r="AD19" s="21">
        <f>M19+N19+O19+P19</f>
        <v>12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29</v>
      </c>
      <c r="F20" s="26">
        <v>7</v>
      </c>
      <c r="G20" s="26">
        <v>6</v>
      </c>
      <c r="H20" s="26">
        <v>1</v>
      </c>
      <c r="I20" s="26"/>
      <c r="J20" s="26">
        <v>1</v>
      </c>
      <c r="K20" s="26">
        <v>6</v>
      </c>
      <c r="L20" s="26"/>
      <c r="M20" s="26">
        <v>6</v>
      </c>
      <c r="N20" s="26"/>
      <c r="O20" s="26"/>
      <c r="P20" s="26"/>
      <c r="Q20" s="26"/>
      <c r="R20" s="26"/>
      <c r="S20" s="26"/>
      <c r="T20" s="26">
        <v>5</v>
      </c>
      <c r="U20" s="29">
        <v>30</v>
      </c>
      <c r="V20" s="25"/>
      <c r="W20" s="21">
        <f>E20+K20</f>
        <v>35</v>
      </c>
      <c r="X20" s="21">
        <f>L20+T20+U20</f>
        <v>35</v>
      </c>
      <c r="Y20" s="21">
        <f>F20</f>
        <v>7</v>
      </c>
      <c r="Z20" s="21">
        <f>G20+H20</f>
        <v>7</v>
      </c>
      <c r="AA20" s="21">
        <f>F20</f>
        <v>7</v>
      </c>
      <c r="AB20" s="21">
        <f>I20+J20+K20</f>
        <v>7</v>
      </c>
      <c r="AC20" s="21">
        <f>K20</f>
        <v>6</v>
      </c>
      <c r="AD20" s="21">
        <f>M20+N20+O20+P20</f>
        <v>6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42</v>
      </c>
      <c r="F21" s="26">
        <v>19</v>
      </c>
      <c r="G21" s="26">
        <v>3</v>
      </c>
      <c r="H21" s="26">
        <v>16</v>
      </c>
      <c r="I21" s="26"/>
      <c r="J21" s="26">
        <v>6</v>
      </c>
      <c r="K21" s="26">
        <v>13</v>
      </c>
      <c r="L21" s="26"/>
      <c r="M21" s="26">
        <v>7</v>
      </c>
      <c r="N21" s="26">
        <v>1</v>
      </c>
      <c r="O21" s="26"/>
      <c r="P21" s="26">
        <v>4</v>
      </c>
      <c r="Q21" s="26"/>
      <c r="R21" s="26"/>
      <c r="S21" s="26"/>
      <c r="T21" s="26">
        <v>12</v>
      </c>
      <c r="U21" s="26">
        <v>43</v>
      </c>
      <c r="V21" s="25">
        <v>1</v>
      </c>
      <c r="W21" s="21">
        <f>E21+K21</f>
        <v>55</v>
      </c>
      <c r="X21" s="21">
        <f>L21+T21+U21</f>
        <v>55</v>
      </c>
      <c r="Y21" s="21">
        <f>F21</f>
        <v>19</v>
      </c>
      <c r="Z21" s="21">
        <f>G21+H21</f>
        <v>19</v>
      </c>
      <c r="AA21" s="21">
        <f>F21</f>
        <v>19</v>
      </c>
      <c r="AB21" s="21">
        <f>I21+J21+K21</f>
        <v>19</v>
      </c>
      <c r="AC21" s="21">
        <f>K21</f>
        <v>13</v>
      </c>
      <c r="AD21" s="21">
        <f>M21+N21+O21+P21</f>
        <v>12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116</v>
      </c>
      <c r="F22" s="22">
        <f t="shared" ref="F22:AD22" si="0">SUM(F19:F21)</f>
        <v>41</v>
      </c>
      <c r="G22" s="22">
        <f t="shared" si="0"/>
        <v>24</v>
      </c>
      <c r="H22" s="22">
        <f t="shared" si="0"/>
        <v>17</v>
      </c>
      <c r="I22" s="22">
        <f t="shared" si="0"/>
        <v>0</v>
      </c>
      <c r="J22" s="22">
        <f t="shared" si="0"/>
        <v>9</v>
      </c>
      <c r="K22" s="22">
        <f t="shared" si="0"/>
        <v>32</v>
      </c>
      <c r="L22" s="22">
        <f t="shared" si="0"/>
        <v>0</v>
      </c>
      <c r="M22" s="22">
        <f t="shared" si="0"/>
        <v>21</v>
      </c>
      <c r="N22" s="22">
        <f t="shared" si="0"/>
        <v>3</v>
      </c>
      <c r="O22" s="22">
        <f t="shared" si="0"/>
        <v>0</v>
      </c>
      <c r="P22" s="22">
        <f t="shared" si="0"/>
        <v>6</v>
      </c>
      <c r="Q22" s="22">
        <f t="shared" si="0"/>
        <v>1</v>
      </c>
      <c r="R22" s="22">
        <f t="shared" si="0"/>
        <v>0</v>
      </c>
      <c r="S22" s="22">
        <f t="shared" si="0"/>
        <v>1</v>
      </c>
      <c r="T22" s="22">
        <f t="shared" si="0"/>
        <v>36</v>
      </c>
      <c r="U22" s="22">
        <f t="shared" si="0"/>
        <v>112</v>
      </c>
      <c r="V22" s="22">
        <f t="shared" si="0"/>
        <v>2</v>
      </c>
      <c r="W22" s="22">
        <f t="shared" si="0"/>
        <v>148</v>
      </c>
      <c r="X22" s="22">
        <f t="shared" si="0"/>
        <v>148</v>
      </c>
      <c r="Y22" s="22">
        <f t="shared" si="0"/>
        <v>41</v>
      </c>
      <c r="Z22" s="22">
        <f t="shared" si="0"/>
        <v>41</v>
      </c>
      <c r="AA22" s="22">
        <f t="shared" si="0"/>
        <v>41</v>
      </c>
      <c r="AB22" s="22">
        <f t="shared" si="0"/>
        <v>41</v>
      </c>
      <c r="AC22" s="22">
        <f t="shared" si="0"/>
        <v>32</v>
      </c>
      <c r="AD22" s="22">
        <f t="shared" si="0"/>
        <v>30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8" spans="1:30" x14ac:dyDescent="0.2">
      <c r="C28" s="119" t="s">
        <v>51</v>
      </c>
      <c r="D28" s="119"/>
      <c r="E28" s="119"/>
      <c r="F28" s="119"/>
      <c r="G28" s="119"/>
      <c r="H28" s="119"/>
      <c r="I28" s="119"/>
      <c r="J28" s="119"/>
    </row>
  </sheetData>
  <mergeCells count="42">
    <mergeCell ref="C28:J28"/>
    <mergeCell ref="B23:W23"/>
    <mergeCell ref="B24:W24"/>
    <mergeCell ref="B18:D18"/>
    <mergeCell ref="W18:X18"/>
    <mergeCell ref="B20:D20"/>
    <mergeCell ref="B21:D21"/>
    <mergeCell ref="B22:D22"/>
    <mergeCell ref="AC18:AD18"/>
    <mergeCell ref="B19:D19"/>
    <mergeCell ref="P6:P17"/>
    <mergeCell ref="Q6:Q17"/>
    <mergeCell ref="R6:R17"/>
    <mergeCell ref="S6:S17"/>
    <mergeCell ref="I8:I17"/>
    <mergeCell ref="O6:O17"/>
    <mergeCell ref="Y18:Z18"/>
    <mergeCell ref="F6:F17"/>
    <mergeCell ref="G6:G17"/>
    <mergeCell ref="J8:J17"/>
    <mergeCell ref="H6:H17"/>
    <mergeCell ref="H3:O3"/>
    <mergeCell ref="M4:P5"/>
    <mergeCell ref="U4:U17"/>
    <mergeCell ref="M6:M17"/>
    <mergeCell ref="AA18:AB18"/>
    <mergeCell ref="K8:K17"/>
    <mergeCell ref="V4:V17"/>
    <mergeCell ref="I6:K7"/>
    <mergeCell ref="N6:N17"/>
    <mergeCell ref="A1:B1"/>
    <mergeCell ref="C1:V1"/>
    <mergeCell ref="T3:V3"/>
    <mergeCell ref="Q4:S5"/>
    <mergeCell ref="T4:T17"/>
    <mergeCell ref="A2:V2"/>
    <mergeCell ref="A4:A17"/>
    <mergeCell ref="B4:D17"/>
    <mergeCell ref="E4:E17"/>
    <mergeCell ref="F4:K5"/>
    <mergeCell ref="A3:G3"/>
    <mergeCell ref="L4:L17"/>
  </mergeCells>
  <pageMargins left="0.19685039370078741" right="0.15748031496062992" top="0.74803149606299213" bottom="0.74803149606299213" header="0.31496062992125984" footer="0.31496062992125984"/>
  <pageSetup paperSize="9" scale="72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D36"/>
  <sheetViews>
    <sheetView topLeftCell="A7" workbookViewId="0">
      <selection activeCell="J28" sqref="J28"/>
    </sheetView>
  </sheetViews>
  <sheetFormatPr defaultRowHeight="15" x14ac:dyDescent="0.2"/>
  <cols>
    <col min="1" max="1" width="9.140625" style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7" customFormat="1" ht="18.75" customHeight="1" x14ac:dyDescent="0.2">
      <c r="A1" s="126" t="s">
        <v>40</v>
      </c>
      <c r="B1" s="126"/>
      <c r="C1" s="126" t="s">
        <v>32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</row>
    <row r="2" spans="1:23" s="7" customFormat="1" ht="19.5" customHeight="1" x14ac:dyDescent="0.2">
      <c r="A2" s="126" t="s">
        <v>57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</row>
    <row r="3" spans="1:23" s="7" customFormat="1" ht="18.75" customHeight="1" x14ac:dyDescent="0.2">
      <c r="A3" s="127"/>
      <c r="B3" s="127"/>
      <c r="C3" s="127"/>
      <c r="D3" s="127"/>
      <c r="E3" s="127"/>
      <c r="F3" s="127"/>
      <c r="G3" s="127"/>
      <c r="H3" s="129" t="s">
        <v>31</v>
      </c>
      <c r="I3" s="129"/>
      <c r="J3" s="129"/>
      <c r="K3" s="129"/>
      <c r="L3" s="129"/>
      <c r="M3" s="129"/>
      <c r="N3" s="129"/>
      <c r="O3" s="129"/>
      <c r="P3" s="60"/>
      <c r="Q3" s="60"/>
      <c r="R3" s="60"/>
      <c r="S3" s="59"/>
      <c r="T3" s="130"/>
      <c r="U3" s="130"/>
      <c r="V3" s="130"/>
      <c r="W3" s="58"/>
    </row>
    <row r="4" spans="1:23" s="7" customFormat="1" ht="41.25" customHeight="1" x14ac:dyDescent="0.2">
      <c r="A4" s="125" t="s">
        <v>30</v>
      </c>
      <c r="B4" s="128"/>
      <c r="C4" s="128"/>
      <c r="D4" s="128"/>
      <c r="E4" s="122" t="s">
        <v>29</v>
      </c>
      <c r="F4" s="128" t="s">
        <v>28</v>
      </c>
      <c r="G4" s="128"/>
      <c r="H4" s="128"/>
      <c r="I4" s="128"/>
      <c r="J4" s="128"/>
      <c r="K4" s="128"/>
      <c r="L4" s="122" t="s">
        <v>27</v>
      </c>
      <c r="M4" s="131" t="s">
        <v>26</v>
      </c>
      <c r="N4" s="132"/>
      <c r="O4" s="132"/>
      <c r="P4" s="133"/>
      <c r="Q4" s="128" t="s">
        <v>25</v>
      </c>
      <c r="R4" s="128"/>
      <c r="S4" s="128"/>
      <c r="T4" s="125" t="s">
        <v>24</v>
      </c>
      <c r="U4" s="122" t="s">
        <v>23</v>
      </c>
      <c r="V4" s="125" t="s">
        <v>22</v>
      </c>
    </row>
    <row r="5" spans="1:23" s="7" customFormat="1" ht="53.25" customHeight="1" x14ac:dyDescent="0.2">
      <c r="A5" s="125"/>
      <c r="B5" s="128"/>
      <c r="C5" s="128"/>
      <c r="D5" s="128"/>
      <c r="E5" s="123"/>
      <c r="F5" s="128"/>
      <c r="G5" s="128"/>
      <c r="H5" s="128"/>
      <c r="I5" s="128"/>
      <c r="J5" s="128"/>
      <c r="K5" s="128"/>
      <c r="L5" s="123"/>
      <c r="M5" s="134"/>
      <c r="N5" s="135"/>
      <c r="O5" s="135"/>
      <c r="P5" s="136"/>
      <c r="Q5" s="128"/>
      <c r="R5" s="128"/>
      <c r="S5" s="128"/>
      <c r="T5" s="125"/>
      <c r="U5" s="123"/>
      <c r="V5" s="125"/>
    </row>
    <row r="6" spans="1:23" s="7" customFormat="1" ht="33.75" customHeight="1" x14ac:dyDescent="0.2">
      <c r="A6" s="125"/>
      <c r="B6" s="128"/>
      <c r="C6" s="128"/>
      <c r="D6" s="128"/>
      <c r="E6" s="123"/>
      <c r="F6" s="125" t="s">
        <v>14</v>
      </c>
      <c r="G6" s="125" t="s">
        <v>21</v>
      </c>
      <c r="H6" s="125" t="s">
        <v>20</v>
      </c>
      <c r="I6" s="128" t="s">
        <v>19</v>
      </c>
      <c r="J6" s="128"/>
      <c r="K6" s="128"/>
      <c r="L6" s="123"/>
      <c r="M6" s="125" t="s">
        <v>18</v>
      </c>
      <c r="N6" s="125" t="s">
        <v>17</v>
      </c>
      <c r="O6" s="125" t="s">
        <v>16</v>
      </c>
      <c r="P6" s="122" t="s">
        <v>15</v>
      </c>
      <c r="Q6" s="125" t="s">
        <v>14</v>
      </c>
      <c r="R6" s="125" t="s">
        <v>13</v>
      </c>
      <c r="S6" s="145" t="s">
        <v>12</v>
      </c>
      <c r="T6" s="125"/>
      <c r="U6" s="123"/>
      <c r="V6" s="125"/>
    </row>
    <row r="7" spans="1:23" s="7" customFormat="1" ht="18.75" customHeight="1" x14ac:dyDescent="0.2">
      <c r="A7" s="125"/>
      <c r="B7" s="128"/>
      <c r="C7" s="128"/>
      <c r="D7" s="128"/>
      <c r="E7" s="123"/>
      <c r="F7" s="125"/>
      <c r="G7" s="125"/>
      <c r="H7" s="125"/>
      <c r="I7" s="128"/>
      <c r="J7" s="128"/>
      <c r="K7" s="128"/>
      <c r="L7" s="123"/>
      <c r="M7" s="125"/>
      <c r="N7" s="125"/>
      <c r="O7" s="125"/>
      <c r="P7" s="123"/>
      <c r="Q7" s="125"/>
      <c r="R7" s="125"/>
      <c r="S7" s="145"/>
      <c r="T7" s="125"/>
      <c r="U7" s="123"/>
      <c r="V7" s="125"/>
    </row>
    <row r="8" spans="1:23" s="7" customFormat="1" ht="30" customHeight="1" x14ac:dyDescent="0.2">
      <c r="A8" s="125"/>
      <c r="B8" s="128"/>
      <c r="C8" s="128"/>
      <c r="D8" s="128"/>
      <c r="E8" s="123"/>
      <c r="F8" s="125"/>
      <c r="G8" s="125"/>
      <c r="H8" s="125"/>
      <c r="I8" s="125" t="s">
        <v>11</v>
      </c>
      <c r="J8" s="125" t="s">
        <v>10</v>
      </c>
      <c r="K8" s="125" t="s">
        <v>9</v>
      </c>
      <c r="L8" s="123"/>
      <c r="M8" s="125"/>
      <c r="N8" s="125"/>
      <c r="O8" s="125"/>
      <c r="P8" s="123"/>
      <c r="Q8" s="125"/>
      <c r="R8" s="125"/>
      <c r="S8" s="145"/>
      <c r="T8" s="125"/>
      <c r="U8" s="123"/>
      <c r="V8" s="125"/>
    </row>
    <row r="9" spans="1:23" s="7" customFormat="1" ht="15" customHeight="1" x14ac:dyDescent="0.2">
      <c r="A9" s="125"/>
      <c r="B9" s="128"/>
      <c r="C9" s="128"/>
      <c r="D9" s="128"/>
      <c r="E9" s="123"/>
      <c r="F9" s="125"/>
      <c r="G9" s="125"/>
      <c r="H9" s="125"/>
      <c r="I9" s="125"/>
      <c r="J9" s="125"/>
      <c r="K9" s="125"/>
      <c r="L9" s="123"/>
      <c r="M9" s="125"/>
      <c r="N9" s="125"/>
      <c r="O9" s="125"/>
      <c r="P9" s="123"/>
      <c r="Q9" s="125"/>
      <c r="R9" s="125"/>
      <c r="S9" s="145"/>
      <c r="T9" s="125"/>
      <c r="U9" s="123"/>
      <c r="V9" s="125"/>
    </row>
    <row r="10" spans="1:23" s="7" customFormat="1" ht="15" customHeight="1" x14ac:dyDescent="0.2">
      <c r="A10" s="125"/>
      <c r="B10" s="128"/>
      <c r="C10" s="128"/>
      <c r="D10" s="128"/>
      <c r="E10" s="123"/>
      <c r="F10" s="125"/>
      <c r="G10" s="125"/>
      <c r="H10" s="125"/>
      <c r="I10" s="125"/>
      <c r="J10" s="125"/>
      <c r="K10" s="125"/>
      <c r="L10" s="123"/>
      <c r="M10" s="125"/>
      <c r="N10" s="125"/>
      <c r="O10" s="125"/>
      <c r="P10" s="123"/>
      <c r="Q10" s="125"/>
      <c r="R10" s="125"/>
      <c r="S10" s="145"/>
      <c r="T10" s="125"/>
      <c r="U10" s="123"/>
      <c r="V10" s="125"/>
    </row>
    <row r="11" spans="1:23" s="7" customFormat="1" ht="15" customHeight="1" x14ac:dyDescent="0.2">
      <c r="A11" s="125"/>
      <c r="B11" s="128"/>
      <c r="C11" s="128"/>
      <c r="D11" s="128"/>
      <c r="E11" s="123"/>
      <c r="F11" s="125"/>
      <c r="G11" s="125"/>
      <c r="H11" s="125"/>
      <c r="I11" s="125"/>
      <c r="J11" s="125"/>
      <c r="K11" s="125"/>
      <c r="L11" s="123"/>
      <c r="M11" s="125"/>
      <c r="N11" s="125"/>
      <c r="O11" s="125"/>
      <c r="P11" s="123"/>
      <c r="Q11" s="125"/>
      <c r="R11" s="125"/>
      <c r="S11" s="145"/>
      <c r="T11" s="125"/>
      <c r="U11" s="123"/>
      <c r="V11" s="125"/>
    </row>
    <row r="12" spans="1:23" s="7" customFormat="1" ht="15" customHeight="1" x14ac:dyDescent="0.2">
      <c r="A12" s="125"/>
      <c r="B12" s="128"/>
      <c r="C12" s="128"/>
      <c r="D12" s="128"/>
      <c r="E12" s="123"/>
      <c r="F12" s="125"/>
      <c r="G12" s="125"/>
      <c r="H12" s="125"/>
      <c r="I12" s="125"/>
      <c r="J12" s="125"/>
      <c r="K12" s="125"/>
      <c r="L12" s="123"/>
      <c r="M12" s="125"/>
      <c r="N12" s="125"/>
      <c r="O12" s="125"/>
      <c r="P12" s="123"/>
      <c r="Q12" s="125"/>
      <c r="R12" s="125"/>
      <c r="S12" s="145"/>
      <c r="T12" s="125"/>
      <c r="U12" s="123"/>
      <c r="V12" s="125"/>
    </row>
    <row r="13" spans="1:23" s="7" customFormat="1" ht="15" customHeight="1" x14ac:dyDescent="0.2">
      <c r="A13" s="125"/>
      <c r="B13" s="128"/>
      <c r="C13" s="128"/>
      <c r="D13" s="128"/>
      <c r="E13" s="123"/>
      <c r="F13" s="125"/>
      <c r="G13" s="125"/>
      <c r="H13" s="125"/>
      <c r="I13" s="125"/>
      <c r="J13" s="125"/>
      <c r="K13" s="125"/>
      <c r="L13" s="123"/>
      <c r="M13" s="125"/>
      <c r="N13" s="125"/>
      <c r="O13" s="125"/>
      <c r="P13" s="123"/>
      <c r="Q13" s="125"/>
      <c r="R13" s="125"/>
      <c r="S13" s="145"/>
      <c r="T13" s="125"/>
      <c r="U13" s="123"/>
      <c r="V13" s="125"/>
    </row>
    <row r="14" spans="1:23" s="7" customFormat="1" ht="15" customHeight="1" x14ac:dyDescent="0.2">
      <c r="A14" s="125"/>
      <c r="B14" s="128"/>
      <c r="C14" s="128"/>
      <c r="D14" s="128"/>
      <c r="E14" s="123"/>
      <c r="F14" s="125"/>
      <c r="G14" s="125"/>
      <c r="H14" s="125"/>
      <c r="I14" s="125"/>
      <c r="J14" s="125"/>
      <c r="K14" s="125"/>
      <c r="L14" s="123"/>
      <c r="M14" s="125"/>
      <c r="N14" s="125"/>
      <c r="O14" s="125"/>
      <c r="P14" s="123"/>
      <c r="Q14" s="125"/>
      <c r="R14" s="125"/>
      <c r="S14" s="145"/>
      <c r="T14" s="125"/>
      <c r="U14" s="123"/>
      <c r="V14" s="125"/>
    </row>
    <row r="15" spans="1:23" s="7" customFormat="1" ht="15" customHeight="1" x14ac:dyDescent="0.2">
      <c r="A15" s="125"/>
      <c r="B15" s="128"/>
      <c r="C15" s="128"/>
      <c r="D15" s="128"/>
      <c r="E15" s="123"/>
      <c r="F15" s="125"/>
      <c r="G15" s="125"/>
      <c r="H15" s="125"/>
      <c r="I15" s="125"/>
      <c r="J15" s="125"/>
      <c r="K15" s="125"/>
      <c r="L15" s="123"/>
      <c r="M15" s="125"/>
      <c r="N15" s="125"/>
      <c r="O15" s="125"/>
      <c r="P15" s="123"/>
      <c r="Q15" s="125"/>
      <c r="R15" s="125"/>
      <c r="S15" s="145"/>
      <c r="T15" s="125"/>
      <c r="U15" s="123"/>
      <c r="V15" s="125"/>
    </row>
    <row r="16" spans="1:23" s="7" customFormat="1" ht="15" customHeight="1" x14ac:dyDescent="0.2">
      <c r="A16" s="125"/>
      <c r="B16" s="128"/>
      <c r="C16" s="128"/>
      <c r="D16" s="128"/>
      <c r="E16" s="123"/>
      <c r="F16" s="125"/>
      <c r="G16" s="125"/>
      <c r="H16" s="125"/>
      <c r="I16" s="125"/>
      <c r="J16" s="125"/>
      <c r="K16" s="125"/>
      <c r="L16" s="123"/>
      <c r="M16" s="125"/>
      <c r="N16" s="125"/>
      <c r="O16" s="125"/>
      <c r="P16" s="123"/>
      <c r="Q16" s="125"/>
      <c r="R16" s="125"/>
      <c r="S16" s="145"/>
      <c r="T16" s="125"/>
      <c r="U16" s="123"/>
      <c r="V16" s="125"/>
    </row>
    <row r="17" spans="1:30" s="7" customFormat="1" ht="15" customHeight="1" x14ac:dyDescent="0.2">
      <c r="A17" s="125"/>
      <c r="B17" s="128"/>
      <c r="C17" s="128"/>
      <c r="D17" s="128"/>
      <c r="E17" s="124"/>
      <c r="F17" s="125"/>
      <c r="G17" s="125"/>
      <c r="H17" s="125"/>
      <c r="I17" s="125"/>
      <c r="J17" s="125"/>
      <c r="K17" s="125"/>
      <c r="L17" s="124"/>
      <c r="M17" s="125"/>
      <c r="N17" s="125"/>
      <c r="O17" s="125"/>
      <c r="P17" s="124"/>
      <c r="Q17" s="125"/>
      <c r="R17" s="125"/>
      <c r="S17" s="145"/>
      <c r="T17" s="125"/>
      <c r="U17" s="124"/>
      <c r="V17" s="125"/>
    </row>
    <row r="18" spans="1:30" s="9" customFormat="1" x14ac:dyDescent="0.2">
      <c r="A18" s="11"/>
      <c r="B18" s="142"/>
      <c r="C18" s="143"/>
      <c r="D18" s="144"/>
      <c r="E18" s="16">
        <v>1</v>
      </c>
      <c r="F18" s="11">
        <v>2</v>
      </c>
      <c r="G18" s="16">
        <v>3</v>
      </c>
      <c r="H18" s="11">
        <v>4</v>
      </c>
      <c r="I18" s="16">
        <v>5</v>
      </c>
      <c r="J18" s="11">
        <v>6</v>
      </c>
      <c r="K18" s="16">
        <v>7</v>
      </c>
      <c r="L18" s="16">
        <v>8</v>
      </c>
      <c r="M18" s="16">
        <v>9</v>
      </c>
      <c r="N18" s="16">
        <v>10</v>
      </c>
      <c r="O18" s="16">
        <v>11</v>
      </c>
      <c r="P18" s="16">
        <v>12</v>
      </c>
      <c r="Q18" s="16">
        <v>13</v>
      </c>
      <c r="R18" s="16">
        <v>14</v>
      </c>
      <c r="S18" s="16">
        <v>15</v>
      </c>
      <c r="T18" s="16">
        <v>16</v>
      </c>
      <c r="U18" s="16">
        <v>17</v>
      </c>
      <c r="V18" s="16">
        <v>18</v>
      </c>
      <c r="W18" s="121" t="s">
        <v>8</v>
      </c>
      <c r="X18" s="121"/>
      <c r="Y18" s="121" t="s">
        <v>7</v>
      </c>
      <c r="Z18" s="121"/>
      <c r="AA18" s="121" t="s">
        <v>6</v>
      </c>
      <c r="AB18" s="121"/>
      <c r="AC18" s="121" t="s">
        <v>5</v>
      </c>
      <c r="AD18" s="121"/>
    </row>
    <row r="19" spans="1:30" s="7" customFormat="1" ht="51.75" customHeight="1" x14ac:dyDescent="0.2">
      <c r="A19" s="8">
        <v>1</v>
      </c>
      <c r="B19" s="139" t="s">
        <v>4</v>
      </c>
      <c r="C19" s="140"/>
      <c r="D19" s="141"/>
      <c r="E19" s="57">
        <v>144</v>
      </c>
      <c r="F19" s="57">
        <v>29</v>
      </c>
      <c r="G19" s="57">
        <v>29</v>
      </c>
      <c r="H19" s="57">
        <v>0</v>
      </c>
      <c r="I19" s="57">
        <v>0</v>
      </c>
      <c r="J19" s="57">
        <v>3</v>
      </c>
      <c r="K19" s="57">
        <v>26</v>
      </c>
      <c r="L19" s="57">
        <v>0</v>
      </c>
      <c r="M19" s="57">
        <v>15</v>
      </c>
      <c r="N19" s="57">
        <v>2</v>
      </c>
      <c r="O19" s="57">
        <v>0</v>
      </c>
      <c r="P19" s="57">
        <v>8</v>
      </c>
      <c r="Q19" s="57">
        <v>4</v>
      </c>
      <c r="R19" s="57">
        <v>1</v>
      </c>
      <c r="S19" s="57">
        <v>3</v>
      </c>
      <c r="T19" s="57">
        <v>16</v>
      </c>
      <c r="U19" s="57">
        <v>154</v>
      </c>
      <c r="V19" s="57">
        <v>0</v>
      </c>
      <c r="W19" s="2">
        <f>E19+K19</f>
        <v>170</v>
      </c>
      <c r="X19" s="2">
        <f>L19+T19+U19</f>
        <v>170</v>
      </c>
      <c r="Y19" s="2">
        <f>F19</f>
        <v>29</v>
      </c>
      <c r="Z19" s="2">
        <f>G19+H19</f>
        <v>29</v>
      </c>
      <c r="AA19" s="2">
        <f>F19</f>
        <v>29</v>
      </c>
      <c r="AB19" s="2">
        <f>I19+J19+K19</f>
        <v>29</v>
      </c>
      <c r="AC19" s="2">
        <f>K19</f>
        <v>26</v>
      </c>
      <c r="AD19" s="2">
        <f>M19+N19+O19+P19</f>
        <v>25</v>
      </c>
    </row>
    <row r="20" spans="1:30" s="6" customFormat="1" ht="59.25" customHeight="1" x14ac:dyDescent="0.2">
      <c r="A20" s="5" t="s">
        <v>3</v>
      </c>
      <c r="B20" s="139" t="s">
        <v>2</v>
      </c>
      <c r="C20" s="140"/>
      <c r="D20" s="141"/>
      <c r="E20" s="57">
        <v>67</v>
      </c>
      <c r="F20" s="56">
        <v>16</v>
      </c>
      <c r="G20" s="56">
        <v>15</v>
      </c>
      <c r="H20" s="56">
        <v>1</v>
      </c>
      <c r="I20" s="56">
        <v>0</v>
      </c>
      <c r="J20" s="56">
        <v>1</v>
      </c>
      <c r="K20" s="56">
        <v>15</v>
      </c>
      <c r="L20" s="56">
        <v>0</v>
      </c>
      <c r="M20" s="56">
        <v>12</v>
      </c>
      <c r="N20" s="56">
        <v>0</v>
      </c>
      <c r="O20" s="56">
        <v>0</v>
      </c>
      <c r="P20" s="56">
        <v>3</v>
      </c>
      <c r="Q20" s="56">
        <v>2</v>
      </c>
      <c r="R20" s="56">
        <v>1</v>
      </c>
      <c r="S20" s="56">
        <v>1</v>
      </c>
      <c r="T20" s="56">
        <v>7</v>
      </c>
      <c r="U20" s="57">
        <v>75</v>
      </c>
      <c r="V20" s="55">
        <v>0</v>
      </c>
      <c r="W20" s="2">
        <f>E20+K20</f>
        <v>82</v>
      </c>
      <c r="X20" s="2">
        <f>L20+T20+U20</f>
        <v>82</v>
      </c>
      <c r="Y20" s="2">
        <f>F20</f>
        <v>16</v>
      </c>
      <c r="Z20" s="2">
        <f>G20+H20</f>
        <v>16</v>
      </c>
      <c r="AA20" s="2">
        <f>F20</f>
        <v>16</v>
      </c>
      <c r="AB20" s="2">
        <f>I20+J20+K20</f>
        <v>16</v>
      </c>
      <c r="AC20" s="2">
        <f>K20</f>
        <v>15</v>
      </c>
      <c r="AD20" s="2">
        <f>M20+N20+O20+P20</f>
        <v>15</v>
      </c>
    </row>
    <row r="21" spans="1:30" s="4" customFormat="1" ht="63.75" customHeight="1" x14ac:dyDescent="0.2">
      <c r="A21" s="5" t="s">
        <v>1</v>
      </c>
      <c r="B21" s="139" t="s">
        <v>0</v>
      </c>
      <c r="C21" s="140"/>
      <c r="D21" s="141"/>
      <c r="E21" s="56">
        <v>168</v>
      </c>
      <c r="F21" s="56">
        <v>129</v>
      </c>
      <c r="G21" s="56">
        <v>47</v>
      </c>
      <c r="H21" s="56">
        <v>82</v>
      </c>
      <c r="I21" s="56">
        <v>0</v>
      </c>
      <c r="J21" s="56">
        <v>22</v>
      </c>
      <c r="K21" s="56">
        <v>107</v>
      </c>
      <c r="L21" s="56">
        <v>1</v>
      </c>
      <c r="M21" s="56">
        <v>67</v>
      </c>
      <c r="N21" s="56">
        <v>7</v>
      </c>
      <c r="O21" s="56">
        <v>0</v>
      </c>
      <c r="P21" s="56">
        <v>33</v>
      </c>
      <c r="Q21" s="56">
        <v>2</v>
      </c>
      <c r="R21" s="56">
        <v>1</v>
      </c>
      <c r="S21" s="56">
        <v>1</v>
      </c>
      <c r="T21" s="56">
        <v>39</v>
      </c>
      <c r="U21" s="56">
        <v>235</v>
      </c>
      <c r="V21" s="55">
        <v>0</v>
      </c>
      <c r="W21" s="2">
        <f>E21+K21</f>
        <v>275</v>
      </c>
      <c r="X21" s="2">
        <f>L21+T21+U21</f>
        <v>275</v>
      </c>
      <c r="Y21" s="2">
        <f>F21</f>
        <v>129</v>
      </c>
      <c r="Z21" s="2">
        <f>G21+H21</f>
        <v>129</v>
      </c>
      <c r="AA21" s="2">
        <f>F21</f>
        <v>129</v>
      </c>
      <c r="AB21" s="2">
        <f>I21+J21+K21</f>
        <v>129</v>
      </c>
      <c r="AC21" s="2">
        <f>K21</f>
        <v>107</v>
      </c>
      <c r="AD21" s="2">
        <f>M21+N21+O21+P21</f>
        <v>107</v>
      </c>
    </row>
    <row r="22" spans="1:30" x14ac:dyDescent="0.2">
      <c r="A22" s="17">
        <v>4</v>
      </c>
      <c r="B22" s="138" t="s">
        <v>34</v>
      </c>
      <c r="C22" s="138"/>
      <c r="D22" s="138"/>
      <c r="E22" s="54">
        <f>SUM(E19:E21)</f>
        <v>379</v>
      </c>
      <c r="F22" s="54">
        <f t="shared" ref="F22:AD22" si="0">SUM(F19:F21)</f>
        <v>174</v>
      </c>
      <c r="G22" s="54">
        <f t="shared" si="0"/>
        <v>91</v>
      </c>
      <c r="H22" s="54">
        <f t="shared" si="0"/>
        <v>83</v>
      </c>
      <c r="I22" s="54">
        <f t="shared" si="0"/>
        <v>0</v>
      </c>
      <c r="J22" s="54">
        <f t="shared" si="0"/>
        <v>26</v>
      </c>
      <c r="K22" s="54">
        <f t="shared" si="0"/>
        <v>148</v>
      </c>
      <c r="L22" s="54">
        <f t="shared" si="0"/>
        <v>1</v>
      </c>
      <c r="M22" s="54">
        <f t="shared" si="0"/>
        <v>94</v>
      </c>
      <c r="N22" s="54">
        <f t="shared" si="0"/>
        <v>9</v>
      </c>
      <c r="O22" s="54">
        <f t="shared" si="0"/>
        <v>0</v>
      </c>
      <c r="P22" s="54">
        <f t="shared" si="0"/>
        <v>44</v>
      </c>
      <c r="Q22" s="54">
        <f t="shared" si="0"/>
        <v>8</v>
      </c>
      <c r="R22" s="54">
        <f t="shared" si="0"/>
        <v>3</v>
      </c>
      <c r="S22" s="54">
        <f t="shared" si="0"/>
        <v>5</v>
      </c>
      <c r="T22" s="54">
        <f t="shared" si="0"/>
        <v>62</v>
      </c>
      <c r="U22" s="54">
        <f t="shared" si="0"/>
        <v>464</v>
      </c>
      <c r="V22" s="54">
        <f t="shared" si="0"/>
        <v>0</v>
      </c>
      <c r="W22" s="54">
        <f t="shared" si="0"/>
        <v>527</v>
      </c>
      <c r="X22" s="54">
        <f t="shared" si="0"/>
        <v>527</v>
      </c>
      <c r="Y22" s="54">
        <f t="shared" si="0"/>
        <v>174</v>
      </c>
      <c r="Z22" s="54">
        <f t="shared" si="0"/>
        <v>174</v>
      </c>
      <c r="AA22" s="54">
        <f t="shared" si="0"/>
        <v>174</v>
      </c>
      <c r="AB22" s="54">
        <f t="shared" si="0"/>
        <v>174</v>
      </c>
      <c r="AC22" s="54">
        <f t="shared" si="0"/>
        <v>148</v>
      </c>
      <c r="AD22" s="54">
        <f t="shared" si="0"/>
        <v>147</v>
      </c>
    </row>
    <row r="23" spans="1:30" x14ac:dyDescent="0.2"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7"/>
    </row>
    <row r="24" spans="1:30" x14ac:dyDescent="0.2"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</row>
    <row r="25" spans="1:30" x14ac:dyDescent="0.2"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</row>
    <row r="26" spans="1:30" x14ac:dyDescent="0.2">
      <c r="D26" s="1" t="s">
        <v>52</v>
      </c>
    </row>
    <row r="36" spans="3:24" x14ac:dyDescent="0.2"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</row>
  </sheetData>
  <mergeCells count="43">
    <mergeCell ref="A1:B1"/>
    <mergeCell ref="C1:V1"/>
    <mergeCell ref="C36:X36"/>
    <mergeCell ref="P6:P17"/>
    <mergeCell ref="I8:I17"/>
    <mergeCell ref="N6:N17"/>
    <mergeCell ref="B24:W24"/>
    <mergeCell ref="B22:D22"/>
    <mergeCell ref="B21:D21"/>
    <mergeCell ref="B18:D18"/>
    <mergeCell ref="B25:W25"/>
    <mergeCell ref="S6:S17"/>
    <mergeCell ref="B20:D20"/>
    <mergeCell ref="W18:X18"/>
    <mergeCell ref="B19:D19"/>
    <mergeCell ref="B23:W23"/>
    <mergeCell ref="K8:K17"/>
    <mergeCell ref="O6:O17"/>
    <mergeCell ref="L4:L17"/>
    <mergeCell ref="M4:P5"/>
    <mergeCell ref="M6:M17"/>
    <mergeCell ref="H6:H17"/>
    <mergeCell ref="A2:V2"/>
    <mergeCell ref="A3:G3"/>
    <mergeCell ref="A4:A17"/>
    <mergeCell ref="B4:D17"/>
    <mergeCell ref="G6:G17"/>
    <mergeCell ref="E4:E17"/>
    <mergeCell ref="T4:T17"/>
    <mergeCell ref="V4:V17"/>
    <mergeCell ref="Q4:S5"/>
    <mergeCell ref="H3:O3"/>
    <mergeCell ref="T3:V3"/>
    <mergeCell ref="J8:J17"/>
    <mergeCell ref="F4:K5"/>
    <mergeCell ref="F6:F17"/>
    <mergeCell ref="I6:K7"/>
    <mergeCell ref="AA18:AB18"/>
    <mergeCell ref="Y18:Z18"/>
    <mergeCell ref="AC18:AD18"/>
    <mergeCell ref="U4:U17"/>
    <mergeCell ref="Q6:Q17"/>
    <mergeCell ref="R6:R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AD24"/>
  <sheetViews>
    <sheetView topLeftCell="A7" zoomScale="90" zoomScaleNormal="90" workbookViewId="0">
      <selection activeCell="H32" sqref="H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3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3" s="30" customFormat="1" ht="19.5" customHeight="1" x14ac:dyDescent="0.2">
      <c r="A2" s="83" t="s">
        <v>58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3" s="30" customFormat="1" ht="18.75" customHeight="1" x14ac:dyDescent="0.2">
      <c r="A3" s="148"/>
      <c r="B3" s="148"/>
      <c r="C3" s="148"/>
      <c r="D3" s="148"/>
      <c r="E3" s="148"/>
      <c r="F3" s="148"/>
      <c r="G3" s="148"/>
      <c r="H3" s="84" t="s">
        <v>31</v>
      </c>
      <c r="I3" s="84"/>
      <c r="J3" s="84"/>
      <c r="K3" s="84"/>
      <c r="L3" s="84"/>
      <c r="M3" s="84"/>
      <c r="N3" s="84"/>
      <c r="O3" s="84"/>
      <c r="P3" s="52"/>
      <c r="Q3" s="52"/>
      <c r="R3" s="52"/>
      <c r="S3" s="37"/>
      <c r="T3" s="118"/>
      <c r="U3" s="118"/>
      <c r="V3" s="118"/>
      <c r="W3" s="36"/>
    </row>
    <row r="4" spans="1:23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3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3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3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3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3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3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3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3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3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3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3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3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152</v>
      </c>
      <c r="F19" s="29">
        <f>+G19+H19</f>
        <v>32</v>
      </c>
      <c r="G19" s="29">
        <v>30</v>
      </c>
      <c r="H19" s="29">
        <v>2</v>
      </c>
      <c r="I19" s="29"/>
      <c r="J19" s="29">
        <v>1</v>
      </c>
      <c r="K19" s="29">
        <v>31</v>
      </c>
      <c r="L19" s="29"/>
      <c r="M19" s="29">
        <v>28</v>
      </c>
      <c r="N19" s="29">
        <v>1</v>
      </c>
      <c r="O19" s="29"/>
      <c r="P19" s="29"/>
      <c r="Q19" s="29">
        <v>3</v>
      </c>
      <c r="R19" s="29"/>
      <c r="S19" s="29">
        <v>3</v>
      </c>
      <c r="T19" s="29">
        <v>29</v>
      </c>
      <c r="U19" s="29">
        <v>154</v>
      </c>
      <c r="V19" s="29">
        <v>12</v>
      </c>
      <c r="W19" s="21">
        <f>E19+K19</f>
        <v>183</v>
      </c>
      <c r="X19" s="21">
        <f>L19+T19+U19</f>
        <v>183</v>
      </c>
      <c r="Y19" s="21">
        <f>F19</f>
        <v>32</v>
      </c>
      <c r="Z19" s="21">
        <f>G19+H19</f>
        <v>32</v>
      </c>
      <c r="AA19" s="21">
        <f>F19</f>
        <v>32</v>
      </c>
      <c r="AB19" s="21">
        <f>I19+J19+K19</f>
        <v>32</v>
      </c>
      <c r="AC19" s="21">
        <f>K19</f>
        <v>31</v>
      </c>
      <c r="AD19" s="21">
        <f>M19+N19+O19+P19</f>
        <v>29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40</v>
      </c>
      <c r="F20" s="29">
        <f>+G20+H20</f>
        <v>16</v>
      </c>
      <c r="G20" s="29">
        <v>16</v>
      </c>
      <c r="H20" s="29"/>
      <c r="I20" s="29"/>
      <c r="J20" s="29">
        <v>1</v>
      </c>
      <c r="K20" s="29">
        <v>15</v>
      </c>
      <c r="L20" s="29"/>
      <c r="M20" s="29">
        <v>13</v>
      </c>
      <c r="N20" s="29"/>
      <c r="O20" s="29"/>
      <c r="P20" s="29">
        <v>2</v>
      </c>
      <c r="Q20" s="29">
        <v>1</v>
      </c>
      <c r="R20" s="29"/>
      <c r="S20" s="29">
        <v>1</v>
      </c>
      <c r="T20" s="29">
        <v>9</v>
      </c>
      <c r="U20" s="29">
        <v>46</v>
      </c>
      <c r="V20" s="29">
        <v>1</v>
      </c>
      <c r="W20" s="21">
        <f>E20+K20</f>
        <v>55</v>
      </c>
      <c r="X20" s="21">
        <f>L20+T20+U20</f>
        <v>55</v>
      </c>
      <c r="Y20" s="21">
        <f>F20</f>
        <v>16</v>
      </c>
      <c r="Z20" s="21">
        <f>G20+H20</f>
        <v>16</v>
      </c>
      <c r="AA20" s="21">
        <f>F20</f>
        <v>16</v>
      </c>
      <c r="AB20" s="21">
        <f>I20+J20+K20</f>
        <v>16</v>
      </c>
      <c r="AC20" s="21">
        <f>K20</f>
        <v>15</v>
      </c>
      <c r="AD20" s="21">
        <f>M20+N20+O20+P20</f>
        <v>15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9">
        <v>133</v>
      </c>
      <c r="F21" s="29">
        <f>+G21+H21</f>
        <v>96</v>
      </c>
      <c r="G21" s="29">
        <v>43</v>
      </c>
      <c r="H21" s="29">
        <v>53</v>
      </c>
      <c r="I21" s="29"/>
      <c r="J21" s="29">
        <v>41</v>
      </c>
      <c r="K21" s="29">
        <v>55</v>
      </c>
      <c r="L21" s="29"/>
      <c r="M21" s="29">
        <v>43</v>
      </c>
      <c r="N21" s="29">
        <v>2</v>
      </c>
      <c r="O21" s="29"/>
      <c r="P21" s="29">
        <v>9</v>
      </c>
      <c r="Q21" s="29">
        <v>1</v>
      </c>
      <c r="R21" s="29"/>
      <c r="S21" s="29">
        <v>1</v>
      </c>
      <c r="T21" s="29">
        <v>27</v>
      </c>
      <c r="U21" s="29">
        <v>161</v>
      </c>
      <c r="V21" s="29">
        <v>5</v>
      </c>
      <c r="W21" s="21">
        <f>E21+K21</f>
        <v>188</v>
      </c>
      <c r="X21" s="21">
        <f>L21+T21+U21</f>
        <v>188</v>
      </c>
      <c r="Y21" s="21">
        <f>F21</f>
        <v>96</v>
      </c>
      <c r="Z21" s="21">
        <f>G21+H21</f>
        <v>96</v>
      </c>
      <c r="AA21" s="21">
        <f>F21</f>
        <v>96</v>
      </c>
      <c r="AB21" s="21">
        <f>I21+J21+K21</f>
        <v>96</v>
      </c>
      <c r="AC21" s="21">
        <f>K21</f>
        <v>55</v>
      </c>
      <c r="AD21" s="21">
        <f>M21+N21+O21+P21</f>
        <v>54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325</v>
      </c>
      <c r="F22" s="22">
        <f t="shared" ref="F22:AD22" si="0">SUM(F19:F21)</f>
        <v>144</v>
      </c>
      <c r="G22" s="22">
        <f t="shared" si="0"/>
        <v>89</v>
      </c>
      <c r="H22" s="22">
        <f t="shared" si="0"/>
        <v>55</v>
      </c>
      <c r="I22" s="22">
        <f t="shared" si="0"/>
        <v>0</v>
      </c>
      <c r="J22" s="22">
        <f t="shared" si="0"/>
        <v>43</v>
      </c>
      <c r="K22" s="22">
        <f t="shared" si="0"/>
        <v>101</v>
      </c>
      <c r="L22" s="22">
        <f t="shared" si="0"/>
        <v>0</v>
      </c>
      <c r="M22" s="22">
        <f t="shared" si="0"/>
        <v>84</v>
      </c>
      <c r="N22" s="22">
        <f t="shared" si="0"/>
        <v>3</v>
      </c>
      <c r="O22" s="22">
        <f t="shared" si="0"/>
        <v>0</v>
      </c>
      <c r="P22" s="22">
        <f t="shared" si="0"/>
        <v>11</v>
      </c>
      <c r="Q22" s="22">
        <f t="shared" si="0"/>
        <v>5</v>
      </c>
      <c r="R22" s="22">
        <f t="shared" si="0"/>
        <v>0</v>
      </c>
      <c r="S22" s="22">
        <f t="shared" si="0"/>
        <v>5</v>
      </c>
      <c r="T22" s="22">
        <f t="shared" si="0"/>
        <v>65</v>
      </c>
      <c r="U22" s="22">
        <f t="shared" si="0"/>
        <v>361</v>
      </c>
      <c r="V22" s="22">
        <f t="shared" si="0"/>
        <v>18</v>
      </c>
      <c r="W22" s="22">
        <f t="shared" si="0"/>
        <v>426</v>
      </c>
      <c r="X22" s="22">
        <f t="shared" si="0"/>
        <v>426</v>
      </c>
      <c r="Y22" s="22">
        <f t="shared" si="0"/>
        <v>144</v>
      </c>
      <c r="Z22" s="22">
        <f t="shared" si="0"/>
        <v>144</v>
      </c>
      <c r="AA22" s="22">
        <f t="shared" si="0"/>
        <v>144</v>
      </c>
      <c r="AB22" s="22">
        <f t="shared" si="0"/>
        <v>144</v>
      </c>
      <c r="AC22" s="22">
        <f t="shared" si="0"/>
        <v>101</v>
      </c>
      <c r="AD22" s="22">
        <f t="shared" si="0"/>
        <v>98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 t="s">
        <v>53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</sheetData>
  <mergeCells count="41">
    <mergeCell ref="A1:B1"/>
    <mergeCell ref="C1:V1"/>
    <mergeCell ref="B23:W23"/>
    <mergeCell ref="B24:W24"/>
    <mergeCell ref="B20:D20"/>
    <mergeCell ref="B21:D21"/>
    <mergeCell ref="B18:D18"/>
    <mergeCell ref="W18:X18"/>
    <mergeCell ref="B22:D22"/>
    <mergeCell ref="B19:D19"/>
    <mergeCell ref="T3:V3"/>
    <mergeCell ref="A3:G3"/>
    <mergeCell ref="M6:M17"/>
    <mergeCell ref="A2:V2"/>
    <mergeCell ref="A4:A17"/>
    <mergeCell ref="B4:D17"/>
    <mergeCell ref="Y18:Z18"/>
    <mergeCell ref="AA18:AB18"/>
    <mergeCell ref="AC18:AD18"/>
    <mergeCell ref="V4:V17"/>
    <mergeCell ref="Q4:S5"/>
    <mergeCell ref="Q6:Q17"/>
    <mergeCell ref="R6:R17"/>
    <mergeCell ref="S6:S17"/>
    <mergeCell ref="T4:T17"/>
    <mergeCell ref="U4:U17"/>
    <mergeCell ref="E4:E17"/>
    <mergeCell ref="F4:K5"/>
    <mergeCell ref="I8:I17"/>
    <mergeCell ref="H6:H17"/>
    <mergeCell ref="I6:K7"/>
    <mergeCell ref="F6:F17"/>
    <mergeCell ref="G6:G17"/>
    <mergeCell ref="H3:O3"/>
    <mergeCell ref="O6:O17"/>
    <mergeCell ref="P6:P17"/>
    <mergeCell ref="N6:N17"/>
    <mergeCell ref="J8:J17"/>
    <mergeCell ref="M4:P5"/>
    <mergeCell ref="K8:K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AD27"/>
  <sheetViews>
    <sheetView topLeftCell="A10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0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59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117"/>
      <c r="B3" s="117"/>
      <c r="C3" s="117"/>
      <c r="D3" s="117"/>
      <c r="E3" s="117"/>
      <c r="F3" s="117"/>
      <c r="G3" s="117"/>
      <c r="H3" s="120" t="s">
        <v>45</v>
      </c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259</v>
      </c>
      <c r="F19" s="29">
        <v>76</v>
      </c>
      <c r="G19" s="29">
        <v>73</v>
      </c>
      <c r="H19" s="29">
        <v>3</v>
      </c>
      <c r="I19" s="29"/>
      <c r="J19" s="29">
        <v>2</v>
      </c>
      <c r="K19" s="29">
        <v>74</v>
      </c>
      <c r="L19" s="29"/>
      <c r="M19" s="29">
        <v>34</v>
      </c>
      <c r="N19" s="29">
        <v>9</v>
      </c>
      <c r="O19" s="29"/>
      <c r="P19" s="29">
        <v>29</v>
      </c>
      <c r="Q19" s="29">
        <v>4</v>
      </c>
      <c r="R19" s="29"/>
      <c r="S19" s="29">
        <v>4</v>
      </c>
      <c r="T19" s="29">
        <v>55</v>
      </c>
      <c r="U19" s="29">
        <v>277</v>
      </c>
      <c r="V19" s="29">
        <v>5</v>
      </c>
      <c r="W19" s="21">
        <f>E19+K19</f>
        <v>333</v>
      </c>
      <c r="X19" s="21">
        <f>L19+T19+U19</f>
        <v>332</v>
      </c>
      <c r="Y19" s="21">
        <f>F19</f>
        <v>76</v>
      </c>
      <c r="Z19" s="21">
        <f>G19+H19</f>
        <v>76</v>
      </c>
      <c r="AA19" s="21">
        <f>F19</f>
        <v>76</v>
      </c>
      <c r="AB19" s="21">
        <f>I19+J19+K19</f>
        <v>76</v>
      </c>
      <c r="AC19" s="21">
        <f>K19</f>
        <v>74</v>
      </c>
      <c r="AD19" s="21">
        <f>M19+N19+O19+P19</f>
        <v>72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71</v>
      </c>
      <c r="F20" s="26">
        <v>34</v>
      </c>
      <c r="G20" s="26">
        <v>30</v>
      </c>
      <c r="H20" s="26">
        <v>4</v>
      </c>
      <c r="I20" s="26"/>
      <c r="J20" s="26">
        <v>1</v>
      </c>
      <c r="K20" s="26">
        <v>33</v>
      </c>
      <c r="L20" s="26"/>
      <c r="M20" s="26">
        <v>18</v>
      </c>
      <c r="N20" s="26">
        <v>2</v>
      </c>
      <c r="O20" s="26"/>
      <c r="P20" s="26">
        <v>13</v>
      </c>
      <c r="Q20" s="26"/>
      <c r="R20" s="26"/>
      <c r="S20" s="26"/>
      <c r="T20" s="26">
        <v>9</v>
      </c>
      <c r="U20" s="29">
        <v>95</v>
      </c>
      <c r="V20" s="25">
        <v>1</v>
      </c>
      <c r="W20" s="21">
        <f>E20+K20</f>
        <v>104</v>
      </c>
      <c r="X20" s="21">
        <f>L20+T20+U20</f>
        <v>104</v>
      </c>
      <c r="Y20" s="21">
        <f>F20</f>
        <v>34</v>
      </c>
      <c r="Z20" s="21">
        <f>G20+H20</f>
        <v>34</v>
      </c>
      <c r="AA20" s="21">
        <f>F20</f>
        <v>34</v>
      </c>
      <c r="AB20" s="21">
        <f>I20+J20+K20</f>
        <v>34</v>
      </c>
      <c r="AC20" s="21">
        <f>K20</f>
        <v>33</v>
      </c>
      <c r="AD20" s="21">
        <f>M20+N20+O20+P20</f>
        <v>33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275</v>
      </c>
      <c r="F21" s="26">
        <v>147</v>
      </c>
      <c r="G21" s="26">
        <v>84</v>
      </c>
      <c r="H21" s="26">
        <v>63</v>
      </c>
      <c r="I21" s="26">
        <v>1</v>
      </c>
      <c r="J21" s="26">
        <v>16</v>
      </c>
      <c r="K21" s="26">
        <v>130</v>
      </c>
      <c r="L21" s="26"/>
      <c r="M21" s="26">
        <v>89</v>
      </c>
      <c r="N21" s="26">
        <v>4</v>
      </c>
      <c r="O21" s="26"/>
      <c r="P21" s="26">
        <v>36</v>
      </c>
      <c r="Q21" s="26">
        <v>2</v>
      </c>
      <c r="R21" s="26"/>
      <c r="S21" s="26">
        <v>2</v>
      </c>
      <c r="T21" s="26">
        <v>45</v>
      </c>
      <c r="U21" s="26">
        <v>360</v>
      </c>
      <c r="V21" s="25">
        <v>1</v>
      </c>
      <c r="W21" s="21">
        <f>E21+K21</f>
        <v>405</v>
      </c>
      <c r="X21" s="21">
        <f>L21+T21+U21</f>
        <v>405</v>
      </c>
      <c r="Y21" s="21">
        <f>F21</f>
        <v>147</v>
      </c>
      <c r="Z21" s="21">
        <f>G21+H21</f>
        <v>147</v>
      </c>
      <c r="AA21" s="21">
        <f>F21</f>
        <v>147</v>
      </c>
      <c r="AB21" s="21">
        <f>I21+J21+K21</f>
        <v>147</v>
      </c>
      <c r="AC21" s="21">
        <f>K21</f>
        <v>130</v>
      </c>
      <c r="AD21" s="21">
        <f>M21+N21+O21+P21</f>
        <v>129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605</v>
      </c>
      <c r="F22" s="22">
        <f t="shared" ref="F22:AD22" si="0">SUM(F19:F21)</f>
        <v>257</v>
      </c>
      <c r="G22" s="22">
        <f t="shared" si="0"/>
        <v>187</v>
      </c>
      <c r="H22" s="22">
        <f t="shared" si="0"/>
        <v>70</v>
      </c>
      <c r="I22" s="22">
        <f t="shared" si="0"/>
        <v>1</v>
      </c>
      <c r="J22" s="22">
        <f t="shared" si="0"/>
        <v>19</v>
      </c>
      <c r="K22" s="22">
        <f t="shared" si="0"/>
        <v>237</v>
      </c>
      <c r="L22" s="22">
        <f t="shared" si="0"/>
        <v>0</v>
      </c>
      <c r="M22" s="22">
        <f t="shared" si="0"/>
        <v>141</v>
      </c>
      <c r="N22" s="22">
        <f t="shared" si="0"/>
        <v>15</v>
      </c>
      <c r="O22" s="22">
        <f t="shared" si="0"/>
        <v>0</v>
      </c>
      <c r="P22" s="22">
        <f t="shared" si="0"/>
        <v>78</v>
      </c>
      <c r="Q22" s="22">
        <f t="shared" si="0"/>
        <v>6</v>
      </c>
      <c r="R22" s="22">
        <f t="shared" si="0"/>
        <v>0</v>
      </c>
      <c r="S22" s="22">
        <f t="shared" si="0"/>
        <v>6</v>
      </c>
      <c r="T22" s="22">
        <f t="shared" si="0"/>
        <v>109</v>
      </c>
      <c r="U22" s="22">
        <f t="shared" si="0"/>
        <v>732</v>
      </c>
      <c r="V22" s="22">
        <f t="shared" si="0"/>
        <v>7</v>
      </c>
      <c r="W22" s="22">
        <f t="shared" si="0"/>
        <v>842</v>
      </c>
      <c r="X22" s="22">
        <f t="shared" si="0"/>
        <v>841</v>
      </c>
      <c r="Y22" s="22">
        <f t="shared" si="0"/>
        <v>257</v>
      </c>
      <c r="Z22" s="22">
        <f t="shared" si="0"/>
        <v>257</v>
      </c>
      <c r="AA22" s="22">
        <f t="shared" si="0"/>
        <v>257</v>
      </c>
      <c r="AB22" s="22">
        <f t="shared" si="0"/>
        <v>257</v>
      </c>
      <c r="AC22" s="22">
        <f t="shared" si="0"/>
        <v>237</v>
      </c>
      <c r="AD22" s="22">
        <f t="shared" si="0"/>
        <v>234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7" spans="1:30" x14ac:dyDescent="0.2">
      <c r="E27" s="119" t="s">
        <v>54</v>
      </c>
      <c r="F27" s="119"/>
      <c r="G27" s="119"/>
      <c r="H27" s="119"/>
      <c r="I27" s="119"/>
      <c r="J27" s="119"/>
      <c r="K27" s="119"/>
      <c r="L27" s="119"/>
      <c r="M27" s="119"/>
      <c r="N27" s="119"/>
      <c r="O27" s="119"/>
    </row>
  </sheetData>
  <mergeCells count="41">
    <mergeCell ref="E27:O27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A3:G3"/>
    <mergeCell ref="H3:V3"/>
    <mergeCell ref="N6:N17"/>
    <mergeCell ref="Q4:S5"/>
    <mergeCell ref="I8:I17"/>
    <mergeCell ref="J8:J17"/>
    <mergeCell ref="Y18:Z18"/>
    <mergeCell ref="AA18:AB18"/>
    <mergeCell ref="AC18:AD18"/>
    <mergeCell ref="V4:V17"/>
    <mergeCell ref="A1:B1"/>
    <mergeCell ref="C1:V1"/>
    <mergeCell ref="F6:F17"/>
    <mergeCell ref="G6:G17"/>
    <mergeCell ref="H6:H17"/>
    <mergeCell ref="I6:K7"/>
    <mergeCell ref="M6:M17"/>
    <mergeCell ref="L4:L17"/>
    <mergeCell ref="P6:P17"/>
    <mergeCell ref="Q6:Q17"/>
    <mergeCell ref="R6:R17"/>
    <mergeCell ref="S6:S17"/>
    <mergeCell ref="O6:O17"/>
    <mergeCell ref="B23:W23"/>
    <mergeCell ref="B24:W24"/>
    <mergeCell ref="B20:D20"/>
    <mergeCell ref="B21:D21"/>
    <mergeCell ref="B18:D18"/>
    <mergeCell ref="W18:X18"/>
    <mergeCell ref="B22:D22"/>
    <mergeCell ref="B19:D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AD24"/>
  <sheetViews>
    <sheetView topLeftCell="A4" zoomScale="90" zoomScaleNormal="90" workbookViewId="0">
      <selection activeCell="D32" sqref="D32"/>
    </sheetView>
  </sheetViews>
  <sheetFormatPr defaultRowHeight="15" x14ac:dyDescent="0.2"/>
  <cols>
    <col min="1" max="1" width="9.140625" style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24" width="0" style="1" hidden="1" customWidth="1"/>
    <col min="25" max="25" width="7.5703125" style="1" hidden="1" customWidth="1"/>
    <col min="26" max="26" width="8" style="1" hidden="1" customWidth="1"/>
    <col min="27" max="27" width="8.5703125" style="1" hidden="1" customWidth="1"/>
    <col min="28" max="28" width="8.42578125" style="1" hidden="1" customWidth="1"/>
    <col min="29" max="29" width="8" style="1" hidden="1" customWidth="1"/>
    <col min="30" max="30" width="8.140625" style="1" hidden="1" customWidth="1"/>
    <col min="31" max="16384" width="9.140625" style="1"/>
  </cols>
  <sheetData>
    <row r="1" spans="1:23" s="7" customFormat="1" ht="18.75" customHeight="1" x14ac:dyDescent="0.2">
      <c r="A1" s="126" t="s">
        <v>40</v>
      </c>
      <c r="B1" s="126"/>
      <c r="C1" s="126" t="s">
        <v>32</v>
      </c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</row>
    <row r="2" spans="1:23" s="7" customFormat="1" ht="19.5" customHeight="1" x14ac:dyDescent="0.2">
      <c r="A2" s="126" t="s">
        <v>60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</row>
    <row r="3" spans="1:23" s="7" customFormat="1" ht="18.75" customHeight="1" x14ac:dyDescent="0.2">
      <c r="A3" s="150"/>
      <c r="B3" s="150"/>
      <c r="C3" s="150"/>
      <c r="D3" s="150"/>
      <c r="E3" s="150"/>
      <c r="F3" s="150"/>
      <c r="G3" s="150"/>
      <c r="H3" s="149" t="s">
        <v>31</v>
      </c>
      <c r="I3" s="149"/>
      <c r="J3" s="149"/>
      <c r="K3" s="149"/>
      <c r="L3" s="149"/>
      <c r="M3" s="149"/>
      <c r="N3" s="149"/>
      <c r="O3" s="149"/>
      <c r="P3" s="14"/>
      <c r="Q3" s="14"/>
      <c r="R3" s="14"/>
      <c r="S3" s="13"/>
      <c r="T3" s="130"/>
      <c r="U3" s="130"/>
      <c r="V3" s="130"/>
      <c r="W3" s="12"/>
    </row>
    <row r="4" spans="1:23" s="7" customFormat="1" ht="41.25" customHeight="1" x14ac:dyDescent="0.2">
      <c r="A4" s="125" t="s">
        <v>30</v>
      </c>
      <c r="B4" s="128"/>
      <c r="C4" s="128"/>
      <c r="D4" s="128"/>
      <c r="E4" s="122" t="s">
        <v>29</v>
      </c>
      <c r="F4" s="128" t="s">
        <v>28</v>
      </c>
      <c r="G4" s="128"/>
      <c r="H4" s="128"/>
      <c r="I4" s="128"/>
      <c r="J4" s="128"/>
      <c r="K4" s="128"/>
      <c r="L4" s="122" t="s">
        <v>27</v>
      </c>
      <c r="M4" s="131" t="s">
        <v>26</v>
      </c>
      <c r="N4" s="132"/>
      <c r="O4" s="132"/>
      <c r="P4" s="133"/>
      <c r="Q4" s="128" t="s">
        <v>25</v>
      </c>
      <c r="R4" s="128"/>
      <c r="S4" s="128"/>
      <c r="T4" s="125" t="s">
        <v>24</v>
      </c>
      <c r="U4" s="122" t="s">
        <v>23</v>
      </c>
      <c r="V4" s="125" t="s">
        <v>22</v>
      </c>
    </row>
    <row r="5" spans="1:23" s="7" customFormat="1" ht="53.25" customHeight="1" x14ac:dyDescent="0.2">
      <c r="A5" s="125"/>
      <c r="B5" s="128"/>
      <c r="C5" s="128"/>
      <c r="D5" s="128"/>
      <c r="E5" s="123"/>
      <c r="F5" s="128"/>
      <c r="G5" s="128"/>
      <c r="H5" s="128"/>
      <c r="I5" s="128"/>
      <c r="J5" s="128"/>
      <c r="K5" s="128"/>
      <c r="L5" s="123"/>
      <c r="M5" s="134"/>
      <c r="N5" s="135"/>
      <c r="O5" s="135"/>
      <c r="P5" s="136"/>
      <c r="Q5" s="128"/>
      <c r="R5" s="128"/>
      <c r="S5" s="128"/>
      <c r="T5" s="125"/>
      <c r="U5" s="123"/>
      <c r="V5" s="125"/>
    </row>
    <row r="6" spans="1:23" s="7" customFormat="1" ht="33.75" customHeight="1" x14ac:dyDescent="0.2">
      <c r="A6" s="125"/>
      <c r="B6" s="128"/>
      <c r="C6" s="128"/>
      <c r="D6" s="128"/>
      <c r="E6" s="123"/>
      <c r="F6" s="125" t="s">
        <v>14</v>
      </c>
      <c r="G6" s="125" t="s">
        <v>21</v>
      </c>
      <c r="H6" s="125" t="s">
        <v>20</v>
      </c>
      <c r="I6" s="128" t="s">
        <v>19</v>
      </c>
      <c r="J6" s="128"/>
      <c r="K6" s="128"/>
      <c r="L6" s="123"/>
      <c r="M6" s="125" t="s">
        <v>18</v>
      </c>
      <c r="N6" s="125" t="s">
        <v>17</v>
      </c>
      <c r="O6" s="125" t="s">
        <v>16</v>
      </c>
      <c r="P6" s="122" t="s">
        <v>15</v>
      </c>
      <c r="Q6" s="125" t="s">
        <v>14</v>
      </c>
      <c r="R6" s="125" t="s">
        <v>13</v>
      </c>
      <c r="S6" s="145" t="s">
        <v>12</v>
      </c>
      <c r="T6" s="125"/>
      <c r="U6" s="123"/>
      <c r="V6" s="125"/>
    </row>
    <row r="7" spans="1:23" s="7" customFormat="1" ht="18.75" customHeight="1" x14ac:dyDescent="0.2">
      <c r="A7" s="125"/>
      <c r="B7" s="128"/>
      <c r="C7" s="128"/>
      <c r="D7" s="128"/>
      <c r="E7" s="123"/>
      <c r="F7" s="125"/>
      <c r="G7" s="125"/>
      <c r="H7" s="125"/>
      <c r="I7" s="128"/>
      <c r="J7" s="128"/>
      <c r="K7" s="128"/>
      <c r="L7" s="123"/>
      <c r="M7" s="125"/>
      <c r="N7" s="125"/>
      <c r="O7" s="125"/>
      <c r="P7" s="123"/>
      <c r="Q7" s="125"/>
      <c r="R7" s="125"/>
      <c r="S7" s="145"/>
      <c r="T7" s="125"/>
      <c r="U7" s="123"/>
      <c r="V7" s="125"/>
    </row>
    <row r="8" spans="1:23" s="7" customFormat="1" ht="30" customHeight="1" x14ac:dyDescent="0.2">
      <c r="A8" s="125"/>
      <c r="B8" s="128"/>
      <c r="C8" s="128"/>
      <c r="D8" s="128"/>
      <c r="E8" s="123"/>
      <c r="F8" s="125"/>
      <c r="G8" s="125"/>
      <c r="H8" s="125"/>
      <c r="I8" s="125" t="s">
        <v>11</v>
      </c>
      <c r="J8" s="125" t="s">
        <v>10</v>
      </c>
      <c r="K8" s="125" t="s">
        <v>9</v>
      </c>
      <c r="L8" s="123"/>
      <c r="M8" s="125"/>
      <c r="N8" s="125"/>
      <c r="O8" s="125"/>
      <c r="P8" s="123"/>
      <c r="Q8" s="125"/>
      <c r="R8" s="125"/>
      <c r="S8" s="145"/>
      <c r="T8" s="125"/>
      <c r="U8" s="123"/>
      <c r="V8" s="125"/>
    </row>
    <row r="9" spans="1:23" s="7" customFormat="1" ht="15" customHeight="1" x14ac:dyDescent="0.2">
      <c r="A9" s="125"/>
      <c r="B9" s="128"/>
      <c r="C9" s="128"/>
      <c r="D9" s="128"/>
      <c r="E9" s="123"/>
      <c r="F9" s="125"/>
      <c r="G9" s="125"/>
      <c r="H9" s="125"/>
      <c r="I9" s="125"/>
      <c r="J9" s="125"/>
      <c r="K9" s="125"/>
      <c r="L9" s="123"/>
      <c r="M9" s="125"/>
      <c r="N9" s="125"/>
      <c r="O9" s="125"/>
      <c r="P9" s="123"/>
      <c r="Q9" s="125"/>
      <c r="R9" s="125"/>
      <c r="S9" s="145"/>
      <c r="T9" s="125"/>
      <c r="U9" s="123"/>
      <c r="V9" s="125"/>
    </row>
    <row r="10" spans="1:23" s="7" customFormat="1" ht="15" customHeight="1" x14ac:dyDescent="0.2">
      <c r="A10" s="125"/>
      <c r="B10" s="128"/>
      <c r="C10" s="128"/>
      <c r="D10" s="128"/>
      <c r="E10" s="123"/>
      <c r="F10" s="125"/>
      <c r="G10" s="125"/>
      <c r="H10" s="125"/>
      <c r="I10" s="125"/>
      <c r="J10" s="125"/>
      <c r="K10" s="125"/>
      <c r="L10" s="123"/>
      <c r="M10" s="125"/>
      <c r="N10" s="125"/>
      <c r="O10" s="125"/>
      <c r="P10" s="123"/>
      <c r="Q10" s="125"/>
      <c r="R10" s="125"/>
      <c r="S10" s="145"/>
      <c r="T10" s="125"/>
      <c r="U10" s="123"/>
      <c r="V10" s="125"/>
    </row>
    <row r="11" spans="1:23" s="7" customFormat="1" ht="15" customHeight="1" x14ac:dyDescent="0.2">
      <c r="A11" s="125"/>
      <c r="B11" s="128"/>
      <c r="C11" s="128"/>
      <c r="D11" s="128"/>
      <c r="E11" s="123"/>
      <c r="F11" s="125"/>
      <c r="G11" s="125"/>
      <c r="H11" s="125"/>
      <c r="I11" s="125"/>
      <c r="J11" s="125"/>
      <c r="K11" s="125"/>
      <c r="L11" s="123"/>
      <c r="M11" s="125"/>
      <c r="N11" s="125"/>
      <c r="O11" s="125"/>
      <c r="P11" s="123"/>
      <c r="Q11" s="125"/>
      <c r="R11" s="125"/>
      <c r="S11" s="145"/>
      <c r="T11" s="125"/>
      <c r="U11" s="123"/>
      <c r="V11" s="125"/>
    </row>
    <row r="12" spans="1:23" s="7" customFormat="1" ht="15" customHeight="1" x14ac:dyDescent="0.2">
      <c r="A12" s="125"/>
      <c r="B12" s="128"/>
      <c r="C12" s="128"/>
      <c r="D12" s="128"/>
      <c r="E12" s="123"/>
      <c r="F12" s="125"/>
      <c r="G12" s="125"/>
      <c r="H12" s="125"/>
      <c r="I12" s="125"/>
      <c r="J12" s="125"/>
      <c r="K12" s="125"/>
      <c r="L12" s="123"/>
      <c r="M12" s="125"/>
      <c r="N12" s="125"/>
      <c r="O12" s="125"/>
      <c r="P12" s="123"/>
      <c r="Q12" s="125"/>
      <c r="R12" s="125"/>
      <c r="S12" s="145"/>
      <c r="T12" s="125"/>
      <c r="U12" s="123"/>
      <c r="V12" s="125"/>
    </row>
    <row r="13" spans="1:23" s="7" customFormat="1" ht="15" customHeight="1" x14ac:dyDescent="0.2">
      <c r="A13" s="125"/>
      <c r="B13" s="128"/>
      <c r="C13" s="128"/>
      <c r="D13" s="128"/>
      <c r="E13" s="123"/>
      <c r="F13" s="125"/>
      <c r="G13" s="125"/>
      <c r="H13" s="125"/>
      <c r="I13" s="125"/>
      <c r="J13" s="125"/>
      <c r="K13" s="125"/>
      <c r="L13" s="123"/>
      <c r="M13" s="125"/>
      <c r="N13" s="125"/>
      <c r="O13" s="125"/>
      <c r="P13" s="123"/>
      <c r="Q13" s="125"/>
      <c r="R13" s="125"/>
      <c r="S13" s="145"/>
      <c r="T13" s="125"/>
      <c r="U13" s="123"/>
      <c r="V13" s="125"/>
    </row>
    <row r="14" spans="1:23" s="7" customFormat="1" ht="15" customHeight="1" x14ac:dyDescent="0.2">
      <c r="A14" s="125"/>
      <c r="B14" s="128"/>
      <c r="C14" s="128"/>
      <c r="D14" s="128"/>
      <c r="E14" s="123"/>
      <c r="F14" s="125"/>
      <c r="G14" s="125"/>
      <c r="H14" s="125"/>
      <c r="I14" s="125"/>
      <c r="J14" s="125"/>
      <c r="K14" s="125"/>
      <c r="L14" s="123"/>
      <c r="M14" s="125"/>
      <c r="N14" s="125"/>
      <c r="O14" s="125"/>
      <c r="P14" s="123"/>
      <c r="Q14" s="125"/>
      <c r="R14" s="125"/>
      <c r="S14" s="145"/>
      <c r="T14" s="125"/>
      <c r="U14" s="123"/>
      <c r="V14" s="125"/>
    </row>
    <row r="15" spans="1:23" s="7" customFormat="1" ht="15" customHeight="1" x14ac:dyDescent="0.2">
      <c r="A15" s="125"/>
      <c r="B15" s="128"/>
      <c r="C15" s="128"/>
      <c r="D15" s="128"/>
      <c r="E15" s="123"/>
      <c r="F15" s="125"/>
      <c r="G15" s="125"/>
      <c r="H15" s="125"/>
      <c r="I15" s="125"/>
      <c r="J15" s="125"/>
      <c r="K15" s="125"/>
      <c r="L15" s="123"/>
      <c r="M15" s="125"/>
      <c r="N15" s="125"/>
      <c r="O15" s="125"/>
      <c r="P15" s="123"/>
      <c r="Q15" s="125"/>
      <c r="R15" s="125"/>
      <c r="S15" s="145"/>
      <c r="T15" s="125"/>
      <c r="U15" s="123"/>
      <c r="V15" s="125"/>
    </row>
    <row r="16" spans="1:23" s="7" customFormat="1" ht="15" customHeight="1" x14ac:dyDescent="0.2">
      <c r="A16" s="125"/>
      <c r="B16" s="128"/>
      <c r="C16" s="128"/>
      <c r="D16" s="128"/>
      <c r="E16" s="123"/>
      <c r="F16" s="125"/>
      <c r="G16" s="125"/>
      <c r="H16" s="125"/>
      <c r="I16" s="125"/>
      <c r="J16" s="125"/>
      <c r="K16" s="125"/>
      <c r="L16" s="123"/>
      <c r="M16" s="125"/>
      <c r="N16" s="125"/>
      <c r="O16" s="125"/>
      <c r="P16" s="123"/>
      <c r="Q16" s="125"/>
      <c r="R16" s="125"/>
      <c r="S16" s="145"/>
      <c r="T16" s="125"/>
      <c r="U16" s="123"/>
      <c r="V16" s="125"/>
    </row>
    <row r="17" spans="1:30" s="7" customFormat="1" ht="15" customHeight="1" x14ac:dyDescent="0.2">
      <c r="A17" s="125"/>
      <c r="B17" s="128"/>
      <c r="C17" s="128"/>
      <c r="D17" s="128"/>
      <c r="E17" s="124"/>
      <c r="F17" s="125"/>
      <c r="G17" s="125"/>
      <c r="H17" s="125"/>
      <c r="I17" s="125"/>
      <c r="J17" s="125"/>
      <c r="K17" s="125"/>
      <c r="L17" s="124"/>
      <c r="M17" s="125"/>
      <c r="N17" s="125"/>
      <c r="O17" s="125"/>
      <c r="P17" s="124"/>
      <c r="Q17" s="125"/>
      <c r="R17" s="125"/>
      <c r="S17" s="145"/>
      <c r="T17" s="125"/>
      <c r="U17" s="124"/>
      <c r="V17" s="125"/>
    </row>
    <row r="18" spans="1:30" s="9" customFormat="1" x14ac:dyDescent="0.2">
      <c r="A18" s="11"/>
      <c r="B18" s="142"/>
      <c r="C18" s="143"/>
      <c r="D18" s="144"/>
      <c r="E18" s="10">
        <v>1</v>
      </c>
      <c r="F18" s="11">
        <v>2</v>
      </c>
      <c r="G18" s="10">
        <v>3</v>
      </c>
      <c r="H18" s="11">
        <v>4</v>
      </c>
      <c r="I18" s="10">
        <v>5</v>
      </c>
      <c r="J18" s="11">
        <v>6</v>
      </c>
      <c r="K18" s="10">
        <v>7</v>
      </c>
      <c r="L18" s="10">
        <v>8</v>
      </c>
      <c r="M18" s="10">
        <v>9</v>
      </c>
      <c r="N18" s="10">
        <v>10</v>
      </c>
      <c r="O18" s="10">
        <v>11</v>
      </c>
      <c r="P18" s="10">
        <v>12</v>
      </c>
      <c r="Q18" s="10">
        <v>13</v>
      </c>
      <c r="R18" s="10">
        <v>14</v>
      </c>
      <c r="S18" s="10">
        <v>15</v>
      </c>
      <c r="T18" s="10">
        <v>16</v>
      </c>
      <c r="U18" s="10">
        <v>17</v>
      </c>
      <c r="V18" s="10">
        <v>18</v>
      </c>
      <c r="W18" s="121" t="s">
        <v>8</v>
      </c>
      <c r="X18" s="121"/>
      <c r="Y18" s="121" t="s">
        <v>7</v>
      </c>
      <c r="Z18" s="121"/>
      <c r="AA18" s="121" t="s">
        <v>6</v>
      </c>
      <c r="AB18" s="121"/>
      <c r="AC18" s="121" t="s">
        <v>5</v>
      </c>
      <c r="AD18" s="121"/>
    </row>
    <row r="19" spans="1:30" s="7" customFormat="1" ht="51.75" customHeight="1" x14ac:dyDescent="0.2">
      <c r="A19" s="8">
        <v>1</v>
      </c>
      <c r="B19" s="139" t="s">
        <v>4</v>
      </c>
      <c r="C19" s="140"/>
      <c r="D19" s="141"/>
      <c r="E19" s="15">
        <f>[6]Հ.Մելքոնյան!E19+[6]Գ.Ֆիդանյան!E19+'[6]Մ.Սիմոնյան '!E19</f>
        <v>91</v>
      </c>
      <c r="F19" s="15">
        <v>34</v>
      </c>
      <c r="G19" s="15">
        <v>32</v>
      </c>
      <c r="H19" s="15">
        <v>2</v>
      </c>
      <c r="I19" s="15">
        <v>0</v>
      </c>
      <c r="J19" s="15">
        <v>9</v>
      </c>
      <c r="K19" s="15">
        <v>25</v>
      </c>
      <c r="L19" s="15"/>
      <c r="M19" s="15">
        <v>12</v>
      </c>
      <c r="N19" s="15">
        <v>3</v>
      </c>
      <c r="O19" s="15">
        <f>[6]Հ.Մելքոնյան!O19+[6]Գ.Ֆիդանյան!O19+'[6]Մ.Սիմոնյան '!O19</f>
        <v>0</v>
      </c>
      <c r="P19" s="15">
        <v>10</v>
      </c>
      <c r="Q19" s="15">
        <f>[6]Հ.Մելքոնյան!Q19+[6]Գ.Ֆիդանյան!Q19+'[6]Մ.Սիմոնյան '!Q19</f>
        <v>0</v>
      </c>
      <c r="R19" s="15">
        <f>[6]Հ.Մելքոնյան!R19+[6]Գ.Ֆիդանյան!R19+'[6]Մ.Սիմոնյան '!R19</f>
        <v>0</v>
      </c>
      <c r="S19" s="15">
        <f>[6]Հ.Մելքոնյան!S19+[6]Գ.Ֆիդանյան!S19+'[6]Մ.Սիմոնյան '!S19</f>
        <v>0</v>
      </c>
      <c r="T19" s="15">
        <v>15</v>
      </c>
      <c r="U19" s="15">
        <v>101</v>
      </c>
      <c r="V19" s="15">
        <v>2</v>
      </c>
      <c r="W19" s="2">
        <f>E19+K19</f>
        <v>116</v>
      </c>
      <c r="X19" s="2">
        <f>L19+T19+U19</f>
        <v>116</v>
      </c>
      <c r="Y19" s="2">
        <f>F19</f>
        <v>34</v>
      </c>
      <c r="Z19" s="2">
        <f>G19+H19</f>
        <v>34</v>
      </c>
      <c r="AA19" s="2">
        <f>F19</f>
        <v>34</v>
      </c>
      <c r="AB19" s="2">
        <f>I19+J19+K19</f>
        <v>34</v>
      </c>
      <c r="AC19" s="2">
        <f>K19</f>
        <v>25</v>
      </c>
      <c r="AD19" s="2">
        <f>M19+N19+O19+P19</f>
        <v>25</v>
      </c>
    </row>
    <row r="20" spans="1:30" s="6" customFormat="1" ht="59.25" customHeight="1" x14ac:dyDescent="0.2">
      <c r="A20" s="5" t="s">
        <v>3</v>
      </c>
      <c r="B20" s="139" t="s">
        <v>2</v>
      </c>
      <c r="C20" s="140"/>
      <c r="D20" s="141"/>
      <c r="E20" s="15">
        <f>[6]Հ.Մելքոնյան!E20+[6]Գ.Ֆիդանյան!E20+'[6]Մ.Սիմոնյան '!E20</f>
        <v>34</v>
      </c>
      <c r="F20" s="15">
        <v>21</v>
      </c>
      <c r="G20" s="15">
        <v>21</v>
      </c>
      <c r="H20" s="15">
        <v>0</v>
      </c>
      <c r="I20" s="15">
        <v>0</v>
      </c>
      <c r="J20" s="15">
        <v>2</v>
      </c>
      <c r="K20" s="15">
        <v>19</v>
      </c>
      <c r="L20" s="15"/>
      <c r="M20" s="15">
        <v>10</v>
      </c>
      <c r="N20" s="15">
        <v>2</v>
      </c>
      <c r="O20" s="15">
        <f>[6]Հ.Մելքոնյան!O20+[6]Գ.Ֆիդանյան!O20+'[6]Մ.Սիմոնյան '!O20</f>
        <v>0</v>
      </c>
      <c r="P20" s="15">
        <v>7</v>
      </c>
      <c r="Q20" s="15">
        <f>[6]Հ.Մելքոնյան!Q20+[6]Գ.Ֆիդանյան!Q20+'[6]Մ.Սիմոնյան '!Q20</f>
        <v>0</v>
      </c>
      <c r="R20" s="15">
        <f>[6]Հ.Մելքոնյան!R20+[6]Գ.Ֆիդանյան!R20+'[6]Մ.Սիմոնյան '!R20</f>
        <v>0</v>
      </c>
      <c r="S20" s="15">
        <f>[6]Հ.Մելքոնյան!S20+[6]Գ.Ֆիդանյան!S20+'[6]Մ.Սիմոնյան '!S20</f>
        <v>0</v>
      </c>
      <c r="T20" s="15">
        <v>5</v>
      </c>
      <c r="U20" s="15">
        <v>48</v>
      </c>
      <c r="V20" s="15">
        <f>[6]Հ.Մելքոնյան!V20+[6]Գ.Ֆիդանյան!V20+'[6]Մ.Սիմոնյան '!V20</f>
        <v>0</v>
      </c>
      <c r="W20" s="2">
        <f>E20+K20</f>
        <v>53</v>
      </c>
      <c r="X20" s="2">
        <f>L20+T20+U20</f>
        <v>53</v>
      </c>
      <c r="Y20" s="2">
        <f>F20</f>
        <v>21</v>
      </c>
      <c r="Z20" s="2">
        <f>G20+H20</f>
        <v>21</v>
      </c>
      <c r="AA20" s="2">
        <f>F20</f>
        <v>21</v>
      </c>
      <c r="AB20" s="2">
        <f>I20+J20+K20</f>
        <v>21</v>
      </c>
      <c r="AC20" s="2">
        <f>K20</f>
        <v>19</v>
      </c>
      <c r="AD20" s="2">
        <f>M20+N20+O20+P20</f>
        <v>19</v>
      </c>
    </row>
    <row r="21" spans="1:30" s="4" customFormat="1" ht="63.75" customHeight="1" x14ac:dyDescent="0.2">
      <c r="A21" s="5" t="s">
        <v>1</v>
      </c>
      <c r="B21" s="139" t="s">
        <v>0</v>
      </c>
      <c r="C21" s="140"/>
      <c r="D21" s="141"/>
      <c r="E21" s="15">
        <f>[6]Հ.Մելքոնյան!E21+[6]Գ.Ֆիդանյան!E21+'[6]Մ.Սիմոնյան '!E21</f>
        <v>124</v>
      </c>
      <c r="F21" s="15">
        <v>39</v>
      </c>
      <c r="G21" s="15">
        <v>32</v>
      </c>
      <c r="H21" s="15">
        <v>7</v>
      </c>
      <c r="I21" s="15">
        <v>1</v>
      </c>
      <c r="J21" s="15">
        <v>16</v>
      </c>
      <c r="K21" s="15">
        <v>22</v>
      </c>
      <c r="L21" s="15"/>
      <c r="M21" s="15">
        <v>11</v>
      </c>
      <c r="N21" s="15">
        <f>[6]Հ.Մելքոնյան!N21+[6]Գ.Ֆիդանյան!N21+'[6]Մ.Սիմոնյան '!N21</f>
        <v>0</v>
      </c>
      <c r="O21" s="15">
        <f>[6]Հ.Մելքոնյան!O21+[6]Գ.Ֆիդանյան!O21+'[6]Մ.Սիմոնյան '!O21</f>
        <v>0</v>
      </c>
      <c r="P21" s="15">
        <v>11</v>
      </c>
      <c r="Q21" s="15">
        <f>[6]Հ.Մելքոնյան!Q21+[6]Գ.Ֆիդանյան!Q21+'[6]Մ.Սիմոնյան '!Q21</f>
        <v>0</v>
      </c>
      <c r="R21" s="15">
        <f>[6]Հ.Մելքոնյան!R21+[6]Գ.Ֆիդանյան!R21+'[6]Մ.Սիմոնյան '!R21</f>
        <v>0</v>
      </c>
      <c r="S21" s="15">
        <f>[6]Հ.Մելքոնյան!S21+[6]Գ.Ֆիդանյան!S21+'[6]Մ.Սիմոնյան '!S21</f>
        <v>0</v>
      </c>
      <c r="T21" s="15">
        <v>9</v>
      </c>
      <c r="U21" s="15">
        <v>137</v>
      </c>
      <c r="V21" s="15">
        <v>2</v>
      </c>
      <c r="W21" s="2">
        <f>E21+K21</f>
        <v>146</v>
      </c>
      <c r="X21" s="2">
        <f>L21+T21+U21</f>
        <v>146</v>
      </c>
      <c r="Y21" s="2">
        <f>F21</f>
        <v>39</v>
      </c>
      <c r="Z21" s="2">
        <f>G21+H21</f>
        <v>39</v>
      </c>
      <c r="AA21" s="2">
        <f>F21</f>
        <v>39</v>
      </c>
      <c r="AB21" s="2">
        <f>I21+J21+K21</f>
        <v>39</v>
      </c>
      <c r="AC21" s="2">
        <f>K21</f>
        <v>22</v>
      </c>
      <c r="AD21" s="2">
        <f>M21+N21+O21+P21</f>
        <v>22</v>
      </c>
    </row>
    <row r="22" spans="1:30" ht="18" x14ac:dyDescent="0.2">
      <c r="A22" s="3">
        <v>4</v>
      </c>
      <c r="B22" s="138" t="s">
        <v>34</v>
      </c>
      <c r="C22" s="138"/>
      <c r="D22" s="138"/>
      <c r="E22" s="15">
        <f>SUM(E19:E21)</f>
        <v>249</v>
      </c>
      <c r="F22" s="15">
        <f t="shared" ref="F22:AD22" si="0">SUM(F19:F21)</f>
        <v>94</v>
      </c>
      <c r="G22" s="15">
        <f t="shared" si="0"/>
        <v>85</v>
      </c>
      <c r="H22" s="15">
        <f t="shared" si="0"/>
        <v>9</v>
      </c>
      <c r="I22" s="15">
        <f t="shared" si="0"/>
        <v>1</v>
      </c>
      <c r="J22" s="15">
        <f t="shared" si="0"/>
        <v>27</v>
      </c>
      <c r="K22" s="15">
        <f t="shared" si="0"/>
        <v>66</v>
      </c>
      <c r="L22" s="15">
        <f t="shared" si="0"/>
        <v>0</v>
      </c>
      <c r="M22" s="15">
        <f t="shared" si="0"/>
        <v>33</v>
      </c>
      <c r="N22" s="15">
        <f t="shared" si="0"/>
        <v>5</v>
      </c>
      <c r="O22" s="15">
        <f t="shared" si="0"/>
        <v>0</v>
      </c>
      <c r="P22" s="15">
        <f t="shared" si="0"/>
        <v>28</v>
      </c>
      <c r="Q22" s="15">
        <f t="shared" si="0"/>
        <v>0</v>
      </c>
      <c r="R22" s="15">
        <f t="shared" si="0"/>
        <v>0</v>
      </c>
      <c r="S22" s="15">
        <f t="shared" si="0"/>
        <v>0</v>
      </c>
      <c r="T22" s="15">
        <f t="shared" si="0"/>
        <v>29</v>
      </c>
      <c r="U22" s="15">
        <f t="shared" si="0"/>
        <v>286</v>
      </c>
      <c r="V22" s="15">
        <f t="shared" si="0"/>
        <v>4</v>
      </c>
      <c r="W22" s="15">
        <f t="shared" si="0"/>
        <v>315</v>
      </c>
      <c r="X22" s="15">
        <f t="shared" si="0"/>
        <v>315</v>
      </c>
      <c r="Y22" s="15">
        <f t="shared" si="0"/>
        <v>94</v>
      </c>
      <c r="Z22" s="15">
        <f t="shared" si="0"/>
        <v>94</v>
      </c>
      <c r="AA22" s="15">
        <f t="shared" si="0"/>
        <v>94</v>
      </c>
      <c r="AB22" s="15">
        <f t="shared" si="0"/>
        <v>94</v>
      </c>
      <c r="AC22" s="15">
        <f t="shared" si="0"/>
        <v>66</v>
      </c>
      <c r="AD22" s="15">
        <f t="shared" si="0"/>
        <v>66</v>
      </c>
    </row>
    <row r="23" spans="1:30" x14ac:dyDescent="0.2">
      <c r="B23" s="146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7"/>
    </row>
    <row r="24" spans="1:30" x14ac:dyDescent="0.2"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</row>
  </sheetData>
  <mergeCells count="41">
    <mergeCell ref="A1:B1"/>
    <mergeCell ref="C1:V1"/>
    <mergeCell ref="T3:V3"/>
    <mergeCell ref="A2:V2"/>
    <mergeCell ref="A4:A17"/>
    <mergeCell ref="B4:D17"/>
    <mergeCell ref="E4:E17"/>
    <mergeCell ref="F4:K5"/>
    <mergeCell ref="Q6:Q17"/>
    <mergeCell ref="R6:R17"/>
    <mergeCell ref="T4:T17"/>
    <mergeCell ref="A3:G3"/>
    <mergeCell ref="N6:N17"/>
    <mergeCell ref="M6:M17"/>
    <mergeCell ref="Q4:S5"/>
    <mergeCell ref="O6:O17"/>
    <mergeCell ref="H3:O3"/>
    <mergeCell ref="L4:L17"/>
    <mergeCell ref="P6:P17"/>
    <mergeCell ref="M4:P5"/>
    <mergeCell ref="K8:K17"/>
    <mergeCell ref="Y18:Z18"/>
    <mergeCell ref="B22:D22"/>
    <mergeCell ref="B23:W23"/>
    <mergeCell ref="AC18:AD18"/>
    <mergeCell ref="B19:D19"/>
    <mergeCell ref="AA18:AB18"/>
    <mergeCell ref="F6:F17"/>
    <mergeCell ref="G6:G17"/>
    <mergeCell ref="B24:W24"/>
    <mergeCell ref="B20:D20"/>
    <mergeCell ref="B21:D21"/>
    <mergeCell ref="B18:D18"/>
    <mergeCell ref="W18:X18"/>
    <mergeCell ref="V4:V17"/>
    <mergeCell ref="U4:U17"/>
    <mergeCell ref="J8:J17"/>
    <mergeCell ref="H6:H17"/>
    <mergeCell ref="S6:S17"/>
    <mergeCell ref="I8:I17"/>
    <mergeCell ref="I6:K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AD24"/>
  <sheetViews>
    <sheetView topLeftCell="A7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0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2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2" s="30" customFormat="1" ht="19.5" customHeight="1" x14ac:dyDescent="0.2">
      <c r="A2" s="83" t="s">
        <v>61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2" s="30" customFormat="1" ht="18.75" customHeight="1" x14ac:dyDescent="0.2">
      <c r="A3" s="117"/>
      <c r="B3" s="117"/>
      <c r="C3" s="117"/>
      <c r="D3" s="117"/>
      <c r="E3" s="117"/>
      <c r="F3" s="117"/>
      <c r="G3" s="117"/>
      <c r="H3" s="120" t="s">
        <v>47</v>
      </c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</row>
    <row r="4" spans="1:22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2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2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2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2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2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2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2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2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2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2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2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2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96</v>
      </c>
      <c r="F19" s="29">
        <v>20</v>
      </c>
      <c r="G19" s="29">
        <v>19</v>
      </c>
      <c r="H19" s="29">
        <v>1</v>
      </c>
      <c r="I19" s="29"/>
      <c r="J19" s="29"/>
      <c r="K19" s="29">
        <v>20</v>
      </c>
      <c r="L19" s="29"/>
      <c r="M19" s="29">
        <v>5</v>
      </c>
      <c r="N19" s="29">
        <v>1</v>
      </c>
      <c r="O19" s="29"/>
      <c r="P19" s="29">
        <v>14</v>
      </c>
      <c r="Q19" s="29"/>
      <c r="R19" s="29"/>
      <c r="S19" s="29"/>
      <c r="T19" s="29">
        <v>5</v>
      </c>
      <c r="U19" s="29">
        <v>111</v>
      </c>
      <c r="V19" s="29">
        <v>2</v>
      </c>
      <c r="W19" s="21">
        <f>E19+K19</f>
        <v>116</v>
      </c>
      <c r="X19" s="21">
        <f>L19+T19+U19</f>
        <v>116</v>
      </c>
      <c r="Y19" s="21">
        <f>F19</f>
        <v>20</v>
      </c>
      <c r="Z19" s="21">
        <f>G19+H19</f>
        <v>20</v>
      </c>
      <c r="AA19" s="21">
        <f>F19</f>
        <v>20</v>
      </c>
      <c r="AB19" s="21">
        <f>I19+J19+K19</f>
        <v>20</v>
      </c>
      <c r="AC19" s="21">
        <f>K19</f>
        <v>20</v>
      </c>
      <c r="AD19" s="21">
        <f>M19+N19+O19+P19</f>
        <v>20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18</v>
      </c>
      <c r="F20" s="26">
        <v>1</v>
      </c>
      <c r="G20" s="26">
        <v>1</v>
      </c>
      <c r="H20" s="26"/>
      <c r="I20" s="26"/>
      <c r="J20" s="26"/>
      <c r="K20" s="26">
        <v>1</v>
      </c>
      <c r="L20" s="26"/>
      <c r="M20" s="26"/>
      <c r="N20" s="26"/>
      <c r="O20" s="26"/>
      <c r="P20" s="26">
        <v>1</v>
      </c>
      <c r="Q20" s="26"/>
      <c r="R20" s="26"/>
      <c r="S20" s="26"/>
      <c r="T20" s="26"/>
      <c r="U20" s="29">
        <v>19</v>
      </c>
      <c r="V20" s="25"/>
      <c r="W20" s="21">
        <f>E20+K20</f>
        <v>19</v>
      </c>
      <c r="X20" s="21">
        <f>L20+T20+U20</f>
        <v>19</v>
      </c>
      <c r="Y20" s="21">
        <f>F20</f>
        <v>1</v>
      </c>
      <c r="Z20" s="21">
        <f>G20+H20</f>
        <v>1</v>
      </c>
      <c r="AA20" s="21">
        <f>F20</f>
        <v>1</v>
      </c>
      <c r="AB20" s="21">
        <f>I20+J20+K20</f>
        <v>1</v>
      </c>
      <c r="AC20" s="21">
        <f>K20</f>
        <v>1</v>
      </c>
      <c r="AD20" s="21">
        <f>M20+N20+O20+P20</f>
        <v>1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64</v>
      </c>
      <c r="F21" s="26">
        <v>5</v>
      </c>
      <c r="G21" s="26">
        <v>5</v>
      </c>
      <c r="H21" s="26"/>
      <c r="I21" s="26"/>
      <c r="J21" s="26"/>
      <c r="K21" s="26">
        <v>5</v>
      </c>
      <c r="L21" s="26"/>
      <c r="M21" s="26">
        <v>2</v>
      </c>
      <c r="N21" s="26">
        <v>1</v>
      </c>
      <c r="O21" s="26"/>
      <c r="P21" s="26">
        <v>2</v>
      </c>
      <c r="Q21" s="26"/>
      <c r="R21" s="26"/>
      <c r="S21" s="26"/>
      <c r="T21" s="26">
        <v>2</v>
      </c>
      <c r="U21" s="26">
        <v>67</v>
      </c>
      <c r="V21" s="25">
        <v>1</v>
      </c>
      <c r="W21" s="21">
        <f>E21+K21</f>
        <v>69</v>
      </c>
      <c r="X21" s="21">
        <f>L21+T21+U21</f>
        <v>69</v>
      </c>
      <c r="Y21" s="21">
        <f>F21</f>
        <v>5</v>
      </c>
      <c r="Z21" s="21">
        <f>G21+H21</f>
        <v>5</v>
      </c>
      <c r="AA21" s="21">
        <f>F21</f>
        <v>5</v>
      </c>
      <c r="AB21" s="21">
        <f>I21+J21+K21</f>
        <v>5</v>
      </c>
      <c r="AC21" s="21">
        <f>K21</f>
        <v>5</v>
      </c>
      <c r="AD21" s="21">
        <f>M21+N21+O21+P21</f>
        <v>5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178</v>
      </c>
      <c r="F22" s="22">
        <f t="shared" ref="F22:AD22" si="0">SUM(F19:F21)</f>
        <v>26</v>
      </c>
      <c r="G22" s="22">
        <f t="shared" si="0"/>
        <v>25</v>
      </c>
      <c r="H22" s="22">
        <f t="shared" si="0"/>
        <v>1</v>
      </c>
      <c r="I22" s="22">
        <f t="shared" si="0"/>
        <v>0</v>
      </c>
      <c r="J22" s="22">
        <f t="shared" si="0"/>
        <v>0</v>
      </c>
      <c r="K22" s="22">
        <f t="shared" si="0"/>
        <v>26</v>
      </c>
      <c r="L22" s="22">
        <f t="shared" si="0"/>
        <v>0</v>
      </c>
      <c r="M22" s="22">
        <f t="shared" si="0"/>
        <v>7</v>
      </c>
      <c r="N22" s="22">
        <f t="shared" si="0"/>
        <v>2</v>
      </c>
      <c r="O22" s="22">
        <f t="shared" si="0"/>
        <v>0</v>
      </c>
      <c r="P22" s="22">
        <f t="shared" si="0"/>
        <v>17</v>
      </c>
      <c r="Q22" s="22">
        <f t="shared" si="0"/>
        <v>0</v>
      </c>
      <c r="R22" s="22">
        <f t="shared" si="0"/>
        <v>0</v>
      </c>
      <c r="S22" s="22">
        <f t="shared" si="0"/>
        <v>0</v>
      </c>
      <c r="T22" s="22">
        <f t="shared" si="0"/>
        <v>7</v>
      </c>
      <c r="U22" s="22">
        <f t="shared" si="0"/>
        <v>197</v>
      </c>
      <c r="V22" s="22">
        <f t="shared" si="0"/>
        <v>3</v>
      </c>
      <c r="W22" s="22">
        <f t="shared" si="0"/>
        <v>204</v>
      </c>
      <c r="X22" s="22">
        <f t="shared" si="0"/>
        <v>204</v>
      </c>
      <c r="Y22" s="22">
        <f t="shared" si="0"/>
        <v>26</v>
      </c>
      <c r="Z22" s="22">
        <f t="shared" si="0"/>
        <v>26</v>
      </c>
      <c r="AA22" s="22">
        <f t="shared" si="0"/>
        <v>26</v>
      </c>
      <c r="AB22" s="22">
        <f t="shared" si="0"/>
        <v>26</v>
      </c>
      <c r="AC22" s="22">
        <f t="shared" si="0"/>
        <v>26</v>
      </c>
      <c r="AD22" s="22">
        <f t="shared" si="0"/>
        <v>26</v>
      </c>
    </row>
    <row r="23" spans="1:30" x14ac:dyDescent="0.2"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19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</sheetData>
  <mergeCells count="39">
    <mergeCell ref="A1:B1"/>
    <mergeCell ref="C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A3:G3"/>
    <mergeCell ref="H3:V3"/>
    <mergeCell ref="N6:N17"/>
    <mergeCell ref="V4:V17"/>
    <mergeCell ref="Q4:S5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O6:O17"/>
    <mergeCell ref="L4:L17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AD24"/>
  <sheetViews>
    <sheetView topLeftCell="A4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3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3" s="30" customFormat="1" ht="19.5" customHeight="1" x14ac:dyDescent="0.2">
      <c r="A2" s="83" t="s">
        <v>62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3" s="30" customFormat="1" ht="18.75" customHeight="1" x14ac:dyDescent="0.2">
      <c r="A3" s="117"/>
      <c r="B3" s="117"/>
      <c r="C3" s="117"/>
      <c r="D3" s="117"/>
      <c r="E3" s="117"/>
      <c r="F3" s="117"/>
      <c r="G3" s="117"/>
      <c r="H3" s="84" t="s">
        <v>31</v>
      </c>
      <c r="I3" s="84"/>
      <c r="J3" s="84"/>
      <c r="K3" s="84"/>
      <c r="L3" s="84"/>
      <c r="M3" s="84"/>
      <c r="N3" s="84"/>
      <c r="O3" s="84"/>
      <c r="P3" s="41"/>
      <c r="Q3" s="41"/>
      <c r="R3" s="41"/>
      <c r="S3" s="37"/>
      <c r="T3" s="118"/>
      <c r="U3" s="118"/>
      <c r="V3" s="118"/>
      <c r="W3" s="36"/>
    </row>
    <row r="4" spans="1:23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3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3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3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3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3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3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3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3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3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3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3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3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3">
        <v>1</v>
      </c>
      <c r="F18" s="34">
        <v>2</v>
      </c>
      <c r="G18" s="33">
        <v>3</v>
      </c>
      <c r="H18" s="34">
        <v>4</v>
      </c>
      <c r="I18" s="33">
        <v>5</v>
      </c>
      <c r="J18" s="34">
        <v>6</v>
      </c>
      <c r="K18" s="33">
        <v>7</v>
      </c>
      <c r="L18" s="33">
        <v>8</v>
      </c>
      <c r="M18" s="33">
        <v>9</v>
      </c>
      <c r="N18" s="33">
        <v>10</v>
      </c>
      <c r="O18" s="33">
        <v>11</v>
      </c>
      <c r="P18" s="33">
        <v>12</v>
      </c>
      <c r="Q18" s="33">
        <v>13</v>
      </c>
      <c r="R18" s="33">
        <v>14</v>
      </c>
      <c r="S18" s="33">
        <v>15</v>
      </c>
      <c r="T18" s="33">
        <v>16</v>
      </c>
      <c r="U18" s="33">
        <v>17</v>
      </c>
      <c r="V18" s="33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58</v>
      </c>
      <c r="F19" s="29">
        <v>5</v>
      </c>
      <c r="G19" s="29">
        <v>5</v>
      </c>
      <c r="H19" s="29">
        <v>0</v>
      </c>
      <c r="I19" s="29">
        <v>0</v>
      </c>
      <c r="J19" s="29">
        <v>1</v>
      </c>
      <c r="K19" s="29">
        <v>4</v>
      </c>
      <c r="L19" s="29">
        <v>0</v>
      </c>
      <c r="M19" s="29">
        <v>2</v>
      </c>
      <c r="N19" s="29">
        <v>0</v>
      </c>
      <c r="O19" s="29">
        <v>1</v>
      </c>
      <c r="P19" s="29">
        <v>1</v>
      </c>
      <c r="Q19" s="29">
        <v>0</v>
      </c>
      <c r="R19" s="29">
        <v>0</v>
      </c>
      <c r="S19" s="29">
        <v>0</v>
      </c>
      <c r="T19" s="29">
        <v>11</v>
      </c>
      <c r="U19" s="29">
        <v>51</v>
      </c>
      <c r="V19" s="29">
        <v>4</v>
      </c>
      <c r="W19" s="21">
        <f>E19+K19</f>
        <v>62</v>
      </c>
      <c r="X19" s="21">
        <f>L19+T19+U19</f>
        <v>62</v>
      </c>
      <c r="Y19" s="21">
        <f>F19</f>
        <v>5</v>
      </c>
      <c r="Z19" s="21">
        <f>G19+H19</f>
        <v>5</v>
      </c>
      <c r="AA19" s="21">
        <f>F19</f>
        <v>5</v>
      </c>
      <c r="AB19" s="21">
        <f>I19+J19+K19</f>
        <v>5</v>
      </c>
      <c r="AC19" s="21">
        <f>K19</f>
        <v>4</v>
      </c>
      <c r="AD19" s="21">
        <f>M19+N19+O19+P19</f>
        <v>4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14</v>
      </c>
      <c r="F20" s="26">
        <v>2</v>
      </c>
      <c r="G20" s="26">
        <v>2</v>
      </c>
      <c r="H20" s="26">
        <v>0</v>
      </c>
      <c r="I20" s="26">
        <v>0</v>
      </c>
      <c r="J20" s="26">
        <v>0</v>
      </c>
      <c r="K20" s="26">
        <v>2</v>
      </c>
      <c r="L20" s="26">
        <v>0</v>
      </c>
      <c r="M20" s="26">
        <v>0</v>
      </c>
      <c r="N20" s="26">
        <v>0</v>
      </c>
      <c r="O20" s="26">
        <v>0</v>
      </c>
      <c r="P20" s="26">
        <v>2</v>
      </c>
      <c r="Q20" s="26">
        <v>0</v>
      </c>
      <c r="R20" s="26">
        <v>0</v>
      </c>
      <c r="S20" s="26">
        <v>0</v>
      </c>
      <c r="T20" s="26">
        <v>2</v>
      </c>
      <c r="U20" s="29">
        <v>14</v>
      </c>
      <c r="V20" s="25">
        <v>1</v>
      </c>
      <c r="W20" s="21">
        <f>E20+K20</f>
        <v>16</v>
      </c>
      <c r="X20" s="21">
        <f>L20+T20+U20</f>
        <v>16</v>
      </c>
      <c r="Y20" s="21">
        <f>F20</f>
        <v>2</v>
      </c>
      <c r="Z20" s="21">
        <f>G20+H20</f>
        <v>2</v>
      </c>
      <c r="AA20" s="21">
        <f>F20</f>
        <v>2</v>
      </c>
      <c r="AB20" s="21">
        <f>I20+J20+K20</f>
        <v>2</v>
      </c>
      <c r="AC20" s="21">
        <f>K20</f>
        <v>2</v>
      </c>
      <c r="AD20" s="21">
        <f>M20+N20+O20+P20</f>
        <v>2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83</v>
      </c>
      <c r="F21" s="26">
        <v>32</v>
      </c>
      <c r="G21" s="26">
        <v>22</v>
      </c>
      <c r="H21" s="26">
        <v>10</v>
      </c>
      <c r="I21" s="26">
        <v>0</v>
      </c>
      <c r="J21" s="26">
        <v>7</v>
      </c>
      <c r="K21" s="26">
        <v>25</v>
      </c>
      <c r="L21" s="26">
        <v>0</v>
      </c>
      <c r="M21" s="26">
        <v>10</v>
      </c>
      <c r="N21" s="26">
        <v>1</v>
      </c>
      <c r="O21" s="26">
        <v>0</v>
      </c>
      <c r="P21" s="26">
        <v>14</v>
      </c>
      <c r="Q21" s="26">
        <v>0</v>
      </c>
      <c r="R21" s="26">
        <v>0</v>
      </c>
      <c r="S21" s="26">
        <v>0</v>
      </c>
      <c r="T21" s="26">
        <v>13</v>
      </c>
      <c r="U21" s="26">
        <v>95</v>
      </c>
      <c r="V21" s="25">
        <v>2</v>
      </c>
      <c r="W21" s="21">
        <f>E21+K21</f>
        <v>108</v>
      </c>
      <c r="X21" s="21">
        <f>L21+T21+U21</f>
        <v>108</v>
      </c>
      <c r="Y21" s="21">
        <f>F21</f>
        <v>32</v>
      </c>
      <c r="Z21" s="21">
        <f>G21+H21</f>
        <v>32</v>
      </c>
      <c r="AA21" s="21">
        <f>F21</f>
        <v>32</v>
      </c>
      <c r="AB21" s="21">
        <f>I21+J21+K21</f>
        <v>32</v>
      </c>
      <c r="AC21" s="21">
        <f>K21</f>
        <v>25</v>
      </c>
      <c r="AD21" s="21">
        <f>M21+N21+O21+P21</f>
        <v>25</v>
      </c>
    </row>
    <row r="22" spans="1:30" ht="18" x14ac:dyDescent="0.2">
      <c r="A22" s="23">
        <v>4</v>
      </c>
      <c r="B22" s="79" t="s">
        <v>34</v>
      </c>
      <c r="C22" s="79"/>
      <c r="D22" s="79"/>
      <c r="E22" s="29">
        <f>SUM(E19:E21)</f>
        <v>155</v>
      </c>
      <c r="F22" s="29">
        <f t="shared" ref="F22:AD22" si="0">SUM(F19:F21)</f>
        <v>39</v>
      </c>
      <c r="G22" s="29">
        <f t="shared" si="0"/>
        <v>29</v>
      </c>
      <c r="H22" s="29">
        <f t="shared" si="0"/>
        <v>10</v>
      </c>
      <c r="I22" s="29">
        <f t="shared" si="0"/>
        <v>0</v>
      </c>
      <c r="J22" s="29">
        <f t="shared" si="0"/>
        <v>8</v>
      </c>
      <c r="K22" s="29">
        <f t="shared" si="0"/>
        <v>31</v>
      </c>
      <c r="L22" s="29">
        <f t="shared" si="0"/>
        <v>0</v>
      </c>
      <c r="M22" s="29">
        <f t="shared" si="0"/>
        <v>12</v>
      </c>
      <c r="N22" s="29">
        <f t="shared" si="0"/>
        <v>1</v>
      </c>
      <c r="O22" s="29">
        <f t="shared" si="0"/>
        <v>1</v>
      </c>
      <c r="P22" s="29">
        <f t="shared" si="0"/>
        <v>17</v>
      </c>
      <c r="Q22" s="29">
        <f t="shared" si="0"/>
        <v>0</v>
      </c>
      <c r="R22" s="29">
        <f t="shared" si="0"/>
        <v>0</v>
      </c>
      <c r="S22" s="29">
        <f t="shared" si="0"/>
        <v>0</v>
      </c>
      <c r="T22" s="29">
        <f t="shared" si="0"/>
        <v>26</v>
      </c>
      <c r="U22" s="29">
        <f t="shared" si="0"/>
        <v>160</v>
      </c>
      <c r="V22" s="29">
        <f t="shared" si="0"/>
        <v>7</v>
      </c>
      <c r="W22" s="29">
        <f t="shared" si="0"/>
        <v>186</v>
      </c>
      <c r="X22" s="29">
        <f t="shared" si="0"/>
        <v>186</v>
      </c>
      <c r="Y22" s="29">
        <f t="shared" si="0"/>
        <v>39</v>
      </c>
      <c r="Z22" s="29">
        <f t="shared" si="0"/>
        <v>39</v>
      </c>
      <c r="AA22" s="29">
        <f t="shared" si="0"/>
        <v>39</v>
      </c>
      <c r="AB22" s="29">
        <f t="shared" si="0"/>
        <v>39</v>
      </c>
      <c r="AC22" s="29">
        <f t="shared" si="0"/>
        <v>31</v>
      </c>
      <c r="AD22" s="29">
        <f t="shared" si="0"/>
        <v>31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</sheetData>
  <mergeCells count="40">
    <mergeCell ref="A2:V2"/>
    <mergeCell ref="A4:A17"/>
    <mergeCell ref="B4:D17"/>
    <mergeCell ref="E4:E17"/>
    <mergeCell ref="F4:K5"/>
    <mergeCell ref="A3:G3"/>
    <mergeCell ref="L4:L17"/>
    <mergeCell ref="H3:O3"/>
    <mergeCell ref="T3:V3"/>
    <mergeCell ref="M4:P5"/>
    <mergeCell ref="T4:T17"/>
    <mergeCell ref="Q4:S5"/>
    <mergeCell ref="A1:B1"/>
    <mergeCell ref="C1:V1"/>
    <mergeCell ref="AC18:AD18"/>
    <mergeCell ref="B19:D19"/>
    <mergeCell ref="P6:P17"/>
    <mergeCell ref="Q6:Q17"/>
    <mergeCell ref="R6:R17"/>
    <mergeCell ref="S6:S17"/>
    <mergeCell ref="I8:I17"/>
    <mergeCell ref="O6:O17"/>
    <mergeCell ref="Y18:Z18"/>
    <mergeCell ref="M6:M17"/>
    <mergeCell ref="G6:G17"/>
    <mergeCell ref="J8:J17"/>
    <mergeCell ref="H6:H17"/>
    <mergeCell ref="I6:K7"/>
    <mergeCell ref="AA18:AB18"/>
    <mergeCell ref="K8:K17"/>
    <mergeCell ref="B23:W23"/>
    <mergeCell ref="B18:D18"/>
    <mergeCell ref="W18:X18"/>
    <mergeCell ref="N6:N17"/>
    <mergeCell ref="B20:D20"/>
    <mergeCell ref="B21:D21"/>
    <mergeCell ref="B22:D22"/>
    <mergeCell ref="U4:U17"/>
    <mergeCell ref="V4:V17"/>
    <mergeCell ref="F6:F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0"/>
  </sheetPr>
  <dimension ref="A1:AD25"/>
  <sheetViews>
    <sheetView topLeftCell="A7"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16384" width="9.140625" style="18"/>
  </cols>
  <sheetData>
    <row r="1" spans="1:23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3" s="30" customFormat="1" ht="19.5" customHeight="1" x14ac:dyDescent="0.2">
      <c r="A2" s="83" t="s">
        <v>63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3" s="30" customFormat="1" ht="18.75" customHeight="1" x14ac:dyDescent="0.2">
      <c r="A3" s="117"/>
      <c r="B3" s="117"/>
      <c r="C3" s="117"/>
      <c r="D3" s="117"/>
      <c r="E3" s="117"/>
      <c r="F3" s="117"/>
      <c r="G3" s="117"/>
      <c r="H3" s="84" t="s">
        <v>31</v>
      </c>
      <c r="I3" s="84"/>
      <c r="J3" s="84"/>
      <c r="K3" s="84"/>
      <c r="L3" s="84"/>
      <c r="M3" s="84"/>
      <c r="N3" s="84"/>
      <c r="O3" s="84"/>
      <c r="P3" s="38"/>
      <c r="Q3" s="38"/>
      <c r="R3" s="38"/>
      <c r="S3" s="37"/>
      <c r="T3" s="118"/>
      <c r="U3" s="118"/>
      <c r="V3" s="118"/>
      <c r="W3" s="36"/>
    </row>
    <row r="4" spans="1:23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3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3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3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3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3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3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3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3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3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3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3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3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3">
        <v>1</v>
      </c>
      <c r="F18" s="34">
        <v>2</v>
      </c>
      <c r="G18" s="33">
        <v>3</v>
      </c>
      <c r="H18" s="34">
        <v>4</v>
      </c>
      <c r="I18" s="33">
        <v>5</v>
      </c>
      <c r="J18" s="34">
        <v>6</v>
      </c>
      <c r="K18" s="33">
        <v>7</v>
      </c>
      <c r="L18" s="33">
        <v>8</v>
      </c>
      <c r="M18" s="33">
        <v>9</v>
      </c>
      <c r="N18" s="33">
        <v>10</v>
      </c>
      <c r="O18" s="33">
        <v>11</v>
      </c>
      <c r="P18" s="33">
        <v>12</v>
      </c>
      <c r="Q18" s="33">
        <v>13</v>
      </c>
      <c r="R18" s="33">
        <v>14</v>
      </c>
      <c r="S18" s="33">
        <v>15</v>
      </c>
      <c r="T18" s="33">
        <v>16</v>
      </c>
      <c r="U18" s="33">
        <v>17</v>
      </c>
      <c r="V18" s="33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229</v>
      </c>
      <c r="F19" s="29">
        <v>29</v>
      </c>
      <c r="G19" s="29">
        <v>28</v>
      </c>
      <c r="H19" s="29">
        <v>1</v>
      </c>
      <c r="I19" s="29"/>
      <c r="J19" s="29">
        <v>2</v>
      </c>
      <c r="K19" s="29">
        <v>27</v>
      </c>
      <c r="L19" s="29"/>
      <c r="M19" s="29">
        <v>16</v>
      </c>
      <c r="N19" s="29">
        <v>4</v>
      </c>
      <c r="O19" s="29"/>
      <c r="P19" s="29">
        <v>6</v>
      </c>
      <c r="Q19" s="29">
        <v>5</v>
      </c>
      <c r="R19" s="29">
        <v>2</v>
      </c>
      <c r="S19" s="29">
        <v>3</v>
      </c>
      <c r="T19" s="29">
        <v>16</v>
      </c>
      <c r="U19" s="29">
        <v>240</v>
      </c>
      <c r="V19" s="29">
        <v>11</v>
      </c>
      <c r="W19" s="21">
        <f>E19+K19</f>
        <v>256</v>
      </c>
      <c r="X19" s="21">
        <f>L19+T19+U19</f>
        <v>256</v>
      </c>
      <c r="Y19" s="21">
        <f>F19</f>
        <v>29</v>
      </c>
      <c r="Z19" s="21">
        <f>G19+H19</f>
        <v>29</v>
      </c>
      <c r="AA19" s="21">
        <f>F19</f>
        <v>29</v>
      </c>
      <c r="AB19" s="21">
        <f>I19+J19+K19</f>
        <v>29</v>
      </c>
      <c r="AC19" s="21">
        <f>K19</f>
        <v>27</v>
      </c>
      <c r="AD19" s="21">
        <f>M19+N19+O19+P19</f>
        <v>26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72</v>
      </c>
      <c r="F20" s="26">
        <v>15</v>
      </c>
      <c r="G20" s="26">
        <v>15</v>
      </c>
      <c r="H20" s="26"/>
      <c r="I20" s="26"/>
      <c r="J20" s="26">
        <v>6</v>
      </c>
      <c r="K20" s="26">
        <v>9</v>
      </c>
      <c r="L20" s="26"/>
      <c r="M20" s="26">
        <v>8</v>
      </c>
      <c r="N20" s="26"/>
      <c r="O20" s="26"/>
      <c r="P20" s="26">
        <v>1</v>
      </c>
      <c r="Q20" s="26">
        <v>1</v>
      </c>
      <c r="R20" s="26">
        <v>1</v>
      </c>
      <c r="S20" s="26"/>
      <c r="T20" s="26">
        <v>7</v>
      </c>
      <c r="U20" s="29">
        <v>74</v>
      </c>
      <c r="V20" s="25">
        <v>5</v>
      </c>
      <c r="W20" s="21">
        <f>E20+K20</f>
        <v>81</v>
      </c>
      <c r="X20" s="21">
        <f>L20+T20+U20</f>
        <v>81</v>
      </c>
      <c r="Y20" s="21">
        <f>F20</f>
        <v>15</v>
      </c>
      <c r="Z20" s="21">
        <f>G20+H20</f>
        <v>15</v>
      </c>
      <c r="AA20" s="21">
        <f>F20</f>
        <v>15</v>
      </c>
      <c r="AB20" s="21">
        <f>I20+J20+K20</f>
        <v>15</v>
      </c>
      <c r="AC20" s="21">
        <f>K20</f>
        <v>9</v>
      </c>
      <c r="AD20" s="21">
        <f>M20+N20+O20+P20</f>
        <v>9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232</v>
      </c>
      <c r="F21" s="26">
        <v>129</v>
      </c>
      <c r="G21" s="26">
        <v>76</v>
      </c>
      <c r="H21" s="26">
        <v>53</v>
      </c>
      <c r="I21" s="26"/>
      <c r="J21" s="26">
        <v>45</v>
      </c>
      <c r="K21" s="26">
        <v>84</v>
      </c>
      <c r="L21" s="26"/>
      <c r="M21" s="26">
        <v>33</v>
      </c>
      <c r="N21" s="26">
        <v>4</v>
      </c>
      <c r="O21" s="26"/>
      <c r="P21" s="26">
        <v>47</v>
      </c>
      <c r="Q21" s="26">
        <v>1</v>
      </c>
      <c r="R21" s="26">
        <v>1</v>
      </c>
      <c r="S21" s="26"/>
      <c r="T21" s="26">
        <v>30</v>
      </c>
      <c r="U21" s="26">
        <v>286</v>
      </c>
      <c r="V21" s="25">
        <v>14</v>
      </c>
      <c r="W21" s="21">
        <f>E21+K21</f>
        <v>316</v>
      </c>
      <c r="X21" s="21">
        <f>L21+T21+U21</f>
        <v>316</v>
      </c>
      <c r="Y21" s="21">
        <f>F21</f>
        <v>129</v>
      </c>
      <c r="Z21" s="21">
        <f>G21+H21</f>
        <v>129</v>
      </c>
      <c r="AA21" s="21">
        <f>F21</f>
        <v>129</v>
      </c>
      <c r="AB21" s="21">
        <f>I21+J21+K21</f>
        <v>129</v>
      </c>
      <c r="AC21" s="21">
        <f>K21</f>
        <v>84</v>
      </c>
      <c r="AD21" s="21">
        <f>M21+N21+O21+P21</f>
        <v>84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533</v>
      </c>
      <c r="F22" s="22">
        <f t="shared" ref="F22:AD22" si="0">SUM(F19:F21)</f>
        <v>173</v>
      </c>
      <c r="G22" s="22">
        <f t="shared" si="0"/>
        <v>119</v>
      </c>
      <c r="H22" s="22">
        <f t="shared" si="0"/>
        <v>54</v>
      </c>
      <c r="I22" s="22">
        <f t="shared" si="0"/>
        <v>0</v>
      </c>
      <c r="J22" s="22">
        <f t="shared" si="0"/>
        <v>53</v>
      </c>
      <c r="K22" s="22">
        <f t="shared" si="0"/>
        <v>120</v>
      </c>
      <c r="L22" s="22">
        <f t="shared" si="0"/>
        <v>0</v>
      </c>
      <c r="M22" s="22">
        <f t="shared" si="0"/>
        <v>57</v>
      </c>
      <c r="N22" s="22">
        <f t="shared" si="0"/>
        <v>8</v>
      </c>
      <c r="O22" s="22">
        <f t="shared" si="0"/>
        <v>0</v>
      </c>
      <c r="P22" s="22">
        <f t="shared" si="0"/>
        <v>54</v>
      </c>
      <c r="Q22" s="22">
        <f t="shared" si="0"/>
        <v>7</v>
      </c>
      <c r="R22" s="22">
        <f t="shared" si="0"/>
        <v>4</v>
      </c>
      <c r="S22" s="22">
        <f t="shared" si="0"/>
        <v>3</v>
      </c>
      <c r="T22" s="22">
        <f t="shared" si="0"/>
        <v>53</v>
      </c>
      <c r="U22" s="22">
        <f t="shared" si="0"/>
        <v>600</v>
      </c>
      <c r="V22" s="22">
        <f t="shared" si="0"/>
        <v>30</v>
      </c>
      <c r="W22" s="22">
        <f t="shared" si="0"/>
        <v>653</v>
      </c>
      <c r="X22" s="22">
        <f t="shared" si="0"/>
        <v>653</v>
      </c>
      <c r="Y22" s="22">
        <f t="shared" si="0"/>
        <v>173</v>
      </c>
      <c r="Z22" s="22">
        <f t="shared" si="0"/>
        <v>173</v>
      </c>
      <c r="AA22" s="22">
        <f t="shared" si="0"/>
        <v>173</v>
      </c>
      <c r="AB22" s="22">
        <f t="shared" si="0"/>
        <v>173</v>
      </c>
      <c r="AC22" s="22">
        <f t="shared" si="0"/>
        <v>120</v>
      </c>
      <c r="AD22" s="22">
        <f t="shared" si="0"/>
        <v>119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5" spans="1:30" x14ac:dyDescent="0.2">
      <c r="D25" s="119" t="s">
        <v>52</v>
      </c>
      <c r="E25" s="119"/>
      <c r="F25" s="119"/>
      <c r="G25" s="119"/>
      <c r="H25" s="119"/>
      <c r="I25" s="119"/>
      <c r="J25" s="119"/>
      <c r="K25" s="119"/>
    </row>
  </sheetData>
  <mergeCells count="42">
    <mergeCell ref="A1:B1"/>
    <mergeCell ref="C1:V1"/>
    <mergeCell ref="T4:T17"/>
    <mergeCell ref="U4:U17"/>
    <mergeCell ref="B24:W24"/>
    <mergeCell ref="B20:D20"/>
    <mergeCell ref="B21:D21"/>
    <mergeCell ref="B18:D18"/>
    <mergeCell ref="W18:X18"/>
    <mergeCell ref="B22:D22"/>
    <mergeCell ref="B23:W23"/>
    <mergeCell ref="H3:O3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M6:M17"/>
    <mergeCell ref="Q4:S5"/>
    <mergeCell ref="O6:O17"/>
    <mergeCell ref="L4:L17"/>
    <mergeCell ref="D25:K25"/>
    <mergeCell ref="A2:V2"/>
    <mergeCell ref="A4:A17"/>
    <mergeCell ref="B4:D17"/>
    <mergeCell ref="E4:E17"/>
    <mergeCell ref="F4:K5"/>
    <mergeCell ref="M4:P5"/>
    <mergeCell ref="K8:K17"/>
    <mergeCell ref="A3:G3"/>
    <mergeCell ref="N6:N17"/>
    <mergeCell ref="F6:F17"/>
    <mergeCell ref="G6:G17"/>
    <mergeCell ref="H6:H17"/>
    <mergeCell ref="I6:K7"/>
    <mergeCell ref="T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0"/>
  </sheetPr>
  <dimension ref="A1:AD24"/>
  <sheetViews>
    <sheetView zoomScale="90" zoomScaleNormal="90" workbookViewId="0">
      <selection activeCell="D32" sqref="D32"/>
    </sheetView>
  </sheetViews>
  <sheetFormatPr defaultRowHeight="15" x14ac:dyDescent="0.2"/>
  <cols>
    <col min="1" max="1" width="9.140625" style="18" customWidth="1"/>
    <col min="2" max="2" width="11.28515625" style="18" customWidth="1"/>
    <col min="3" max="3" width="11" style="18" customWidth="1"/>
    <col min="4" max="4" width="11.7109375" style="18" customWidth="1"/>
    <col min="5" max="5" width="11" style="18" customWidth="1"/>
    <col min="6" max="6" width="6.85546875" style="18" customWidth="1"/>
    <col min="7" max="7" width="8.140625" style="18" customWidth="1"/>
    <col min="8" max="8" width="9" style="18" customWidth="1"/>
    <col min="9" max="9" width="7.5703125" style="18" customWidth="1"/>
    <col min="10" max="10" width="7.85546875" style="18" customWidth="1"/>
    <col min="11" max="12" width="6.7109375" style="18" customWidth="1"/>
    <col min="13" max="13" width="10.140625" style="18" customWidth="1"/>
    <col min="14" max="15" width="10.28515625" style="18" customWidth="1"/>
    <col min="16" max="16" width="5.85546875" style="18" customWidth="1"/>
    <col min="17" max="17" width="5.5703125" style="18" customWidth="1"/>
    <col min="18" max="18" width="8" style="18" customWidth="1"/>
    <col min="19" max="19" width="9" style="18" customWidth="1"/>
    <col min="20" max="20" width="9.42578125" style="18" customWidth="1"/>
    <col min="21" max="21" width="10.28515625" style="18" customWidth="1"/>
    <col min="22" max="22" width="12.140625" style="18" customWidth="1"/>
    <col min="23" max="24" width="9.140625" style="18" hidden="1" customWidth="1"/>
    <col min="25" max="25" width="7.5703125" style="18" hidden="1" customWidth="1"/>
    <col min="26" max="26" width="8" style="18" hidden="1" customWidth="1"/>
    <col min="27" max="27" width="8.5703125" style="18" hidden="1" customWidth="1"/>
    <col min="28" max="28" width="8.42578125" style="18" hidden="1" customWidth="1"/>
    <col min="29" max="29" width="8" style="18" hidden="1" customWidth="1"/>
    <col min="30" max="30" width="8.140625" style="18" hidden="1" customWidth="1"/>
    <col min="31" max="31" width="0" style="18" hidden="1" customWidth="1"/>
    <col min="32" max="16384" width="9.140625" style="18"/>
  </cols>
  <sheetData>
    <row r="1" spans="1:23" s="30" customFormat="1" ht="18.75" customHeight="1" x14ac:dyDescent="0.2">
      <c r="A1" s="83" t="s">
        <v>40</v>
      </c>
      <c r="B1" s="83"/>
      <c r="C1" s="83" t="s">
        <v>32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23" s="30" customFormat="1" ht="19.5" customHeight="1" x14ac:dyDescent="0.2">
      <c r="A2" s="83" t="s">
        <v>64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</row>
    <row r="3" spans="1:23" s="30" customFormat="1" ht="18.75" customHeight="1" x14ac:dyDescent="0.2">
      <c r="A3" s="148"/>
      <c r="B3" s="148"/>
      <c r="C3" s="148"/>
      <c r="D3" s="148"/>
      <c r="E3" s="148"/>
      <c r="F3" s="148"/>
      <c r="G3" s="148"/>
      <c r="H3" s="84" t="s">
        <v>31</v>
      </c>
      <c r="I3" s="84"/>
      <c r="J3" s="84"/>
      <c r="K3" s="84"/>
      <c r="L3" s="84"/>
      <c r="M3" s="84"/>
      <c r="N3" s="84"/>
      <c r="O3" s="84"/>
      <c r="P3" s="39"/>
      <c r="Q3" s="39"/>
      <c r="R3" s="39"/>
      <c r="S3" s="37"/>
      <c r="T3" s="118"/>
      <c r="U3" s="118"/>
      <c r="V3" s="118"/>
      <c r="W3" s="36"/>
    </row>
    <row r="4" spans="1:23" s="30" customFormat="1" ht="41.25" customHeight="1" x14ac:dyDescent="0.2">
      <c r="A4" s="70" t="s">
        <v>30</v>
      </c>
      <c r="B4" s="69"/>
      <c r="C4" s="69"/>
      <c r="D4" s="69"/>
      <c r="E4" s="71" t="s">
        <v>29</v>
      </c>
      <c r="F4" s="69" t="s">
        <v>28</v>
      </c>
      <c r="G4" s="69"/>
      <c r="H4" s="69"/>
      <c r="I4" s="69"/>
      <c r="J4" s="69"/>
      <c r="K4" s="69"/>
      <c r="L4" s="71" t="s">
        <v>27</v>
      </c>
      <c r="M4" s="85" t="s">
        <v>26</v>
      </c>
      <c r="N4" s="86"/>
      <c r="O4" s="86"/>
      <c r="P4" s="87"/>
      <c r="Q4" s="69" t="s">
        <v>25</v>
      </c>
      <c r="R4" s="69"/>
      <c r="S4" s="69"/>
      <c r="T4" s="70" t="s">
        <v>24</v>
      </c>
      <c r="U4" s="71" t="s">
        <v>23</v>
      </c>
      <c r="V4" s="70" t="s">
        <v>22</v>
      </c>
    </row>
    <row r="5" spans="1:23" s="30" customFormat="1" ht="53.25" customHeight="1" x14ac:dyDescent="0.2">
      <c r="A5" s="70"/>
      <c r="B5" s="69"/>
      <c r="C5" s="69"/>
      <c r="D5" s="69"/>
      <c r="E5" s="72"/>
      <c r="F5" s="69"/>
      <c r="G5" s="69"/>
      <c r="H5" s="69"/>
      <c r="I5" s="69"/>
      <c r="J5" s="69"/>
      <c r="K5" s="69"/>
      <c r="L5" s="72"/>
      <c r="M5" s="88"/>
      <c r="N5" s="89"/>
      <c r="O5" s="89"/>
      <c r="P5" s="90"/>
      <c r="Q5" s="69"/>
      <c r="R5" s="69"/>
      <c r="S5" s="69"/>
      <c r="T5" s="70"/>
      <c r="U5" s="72"/>
      <c r="V5" s="70"/>
    </row>
    <row r="6" spans="1:23" s="30" customFormat="1" ht="33.75" customHeight="1" x14ac:dyDescent="0.2">
      <c r="A6" s="70"/>
      <c r="B6" s="69"/>
      <c r="C6" s="69"/>
      <c r="D6" s="69"/>
      <c r="E6" s="72"/>
      <c r="F6" s="70" t="s">
        <v>14</v>
      </c>
      <c r="G6" s="70" t="s">
        <v>21</v>
      </c>
      <c r="H6" s="70" t="s">
        <v>20</v>
      </c>
      <c r="I6" s="69" t="s">
        <v>19</v>
      </c>
      <c r="J6" s="69"/>
      <c r="K6" s="69"/>
      <c r="L6" s="72"/>
      <c r="M6" s="70" t="s">
        <v>18</v>
      </c>
      <c r="N6" s="70" t="s">
        <v>17</v>
      </c>
      <c r="O6" s="70" t="s">
        <v>16</v>
      </c>
      <c r="P6" s="71" t="s">
        <v>15</v>
      </c>
      <c r="Q6" s="70" t="s">
        <v>14</v>
      </c>
      <c r="R6" s="70" t="s">
        <v>13</v>
      </c>
      <c r="S6" s="77" t="s">
        <v>12</v>
      </c>
      <c r="T6" s="70"/>
      <c r="U6" s="72"/>
      <c r="V6" s="70"/>
    </row>
    <row r="7" spans="1:23" s="30" customFormat="1" ht="18.75" customHeight="1" x14ac:dyDescent="0.2">
      <c r="A7" s="70"/>
      <c r="B7" s="69"/>
      <c r="C7" s="69"/>
      <c r="D7" s="69"/>
      <c r="E7" s="72"/>
      <c r="F7" s="70"/>
      <c r="G7" s="70"/>
      <c r="H7" s="70"/>
      <c r="I7" s="69"/>
      <c r="J7" s="69"/>
      <c r="K7" s="69"/>
      <c r="L7" s="72"/>
      <c r="M7" s="70"/>
      <c r="N7" s="70"/>
      <c r="O7" s="70"/>
      <c r="P7" s="72"/>
      <c r="Q7" s="70"/>
      <c r="R7" s="70"/>
      <c r="S7" s="77"/>
      <c r="T7" s="70"/>
      <c r="U7" s="72"/>
      <c r="V7" s="70"/>
    </row>
    <row r="8" spans="1:23" s="30" customFormat="1" ht="30" customHeight="1" x14ac:dyDescent="0.2">
      <c r="A8" s="70"/>
      <c r="B8" s="69"/>
      <c r="C8" s="69"/>
      <c r="D8" s="69"/>
      <c r="E8" s="72"/>
      <c r="F8" s="70"/>
      <c r="G8" s="70"/>
      <c r="H8" s="70"/>
      <c r="I8" s="70" t="s">
        <v>11</v>
      </c>
      <c r="J8" s="70" t="s">
        <v>10</v>
      </c>
      <c r="K8" s="70" t="s">
        <v>9</v>
      </c>
      <c r="L8" s="72"/>
      <c r="M8" s="70"/>
      <c r="N8" s="70"/>
      <c r="O8" s="70"/>
      <c r="P8" s="72"/>
      <c r="Q8" s="70"/>
      <c r="R8" s="70"/>
      <c r="S8" s="77"/>
      <c r="T8" s="70"/>
      <c r="U8" s="72"/>
      <c r="V8" s="70"/>
    </row>
    <row r="9" spans="1:23" s="30" customFormat="1" ht="15" customHeight="1" x14ac:dyDescent="0.2">
      <c r="A9" s="70"/>
      <c r="B9" s="69"/>
      <c r="C9" s="69"/>
      <c r="D9" s="69"/>
      <c r="E9" s="72"/>
      <c r="F9" s="70"/>
      <c r="G9" s="70"/>
      <c r="H9" s="70"/>
      <c r="I9" s="70"/>
      <c r="J9" s="70"/>
      <c r="K9" s="70"/>
      <c r="L9" s="72"/>
      <c r="M9" s="70"/>
      <c r="N9" s="70"/>
      <c r="O9" s="70"/>
      <c r="P9" s="72"/>
      <c r="Q9" s="70"/>
      <c r="R9" s="70"/>
      <c r="S9" s="77"/>
      <c r="T9" s="70"/>
      <c r="U9" s="72"/>
      <c r="V9" s="70"/>
    </row>
    <row r="10" spans="1:23" s="30" customFormat="1" ht="15" customHeight="1" x14ac:dyDescent="0.2">
      <c r="A10" s="70"/>
      <c r="B10" s="69"/>
      <c r="C10" s="69"/>
      <c r="D10" s="69"/>
      <c r="E10" s="72"/>
      <c r="F10" s="70"/>
      <c r="G10" s="70"/>
      <c r="H10" s="70"/>
      <c r="I10" s="70"/>
      <c r="J10" s="70"/>
      <c r="K10" s="70"/>
      <c r="L10" s="72"/>
      <c r="M10" s="70"/>
      <c r="N10" s="70"/>
      <c r="O10" s="70"/>
      <c r="P10" s="72"/>
      <c r="Q10" s="70"/>
      <c r="R10" s="70"/>
      <c r="S10" s="77"/>
      <c r="T10" s="70"/>
      <c r="U10" s="72"/>
      <c r="V10" s="70"/>
    </row>
    <row r="11" spans="1:23" s="30" customFormat="1" ht="15" customHeight="1" x14ac:dyDescent="0.2">
      <c r="A11" s="70"/>
      <c r="B11" s="69"/>
      <c r="C11" s="69"/>
      <c r="D11" s="69"/>
      <c r="E11" s="72"/>
      <c r="F11" s="70"/>
      <c r="G11" s="70"/>
      <c r="H11" s="70"/>
      <c r="I11" s="70"/>
      <c r="J11" s="70"/>
      <c r="K11" s="70"/>
      <c r="L11" s="72"/>
      <c r="M11" s="70"/>
      <c r="N11" s="70"/>
      <c r="O11" s="70"/>
      <c r="P11" s="72"/>
      <c r="Q11" s="70"/>
      <c r="R11" s="70"/>
      <c r="S11" s="77"/>
      <c r="T11" s="70"/>
      <c r="U11" s="72"/>
      <c r="V11" s="70"/>
    </row>
    <row r="12" spans="1:23" s="30" customFormat="1" ht="15" customHeight="1" x14ac:dyDescent="0.2">
      <c r="A12" s="70"/>
      <c r="B12" s="69"/>
      <c r="C12" s="69"/>
      <c r="D12" s="69"/>
      <c r="E12" s="72"/>
      <c r="F12" s="70"/>
      <c r="G12" s="70"/>
      <c r="H12" s="70"/>
      <c r="I12" s="70"/>
      <c r="J12" s="70"/>
      <c r="K12" s="70"/>
      <c r="L12" s="72"/>
      <c r="M12" s="70"/>
      <c r="N12" s="70"/>
      <c r="O12" s="70"/>
      <c r="P12" s="72"/>
      <c r="Q12" s="70"/>
      <c r="R12" s="70"/>
      <c r="S12" s="77"/>
      <c r="T12" s="70"/>
      <c r="U12" s="72"/>
      <c r="V12" s="70"/>
    </row>
    <row r="13" spans="1:23" s="30" customFormat="1" ht="15" customHeight="1" x14ac:dyDescent="0.2">
      <c r="A13" s="70"/>
      <c r="B13" s="69"/>
      <c r="C13" s="69"/>
      <c r="D13" s="69"/>
      <c r="E13" s="72"/>
      <c r="F13" s="70"/>
      <c r="G13" s="70"/>
      <c r="H13" s="70"/>
      <c r="I13" s="70"/>
      <c r="J13" s="70"/>
      <c r="K13" s="70"/>
      <c r="L13" s="72"/>
      <c r="M13" s="70"/>
      <c r="N13" s="70"/>
      <c r="O13" s="70"/>
      <c r="P13" s="72"/>
      <c r="Q13" s="70"/>
      <c r="R13" s="70"/>
      <c r="S13" s="77"/>
      <c r="T13" s="70"/>
      <c r="U13" s="72"/>
      <c r="V13" s="70"/>
    </row>
    <row r="14" spans="1:23" s="30" customFormat="1" ht="15" customHeight="1" x14ac:dyDescent="0.2">
      <c r="A14" s="70"/>
      <c r="B14" s="69"/>
      <c r="C14" s="69"/>
      <c r="D14" s="69"/>
      <c r="E14" s="72"/>
      <c r="F14" s="70"/>
      <c r="G14" s="70"/>
      <c r="H14" s="70"/>
      <c r="I14" s="70"/>
      <c r="J14" s="70"/>
      <c r="K14" s="70"/>
      <c r="L14" s="72"/>
      <c r="M14" s="70"/>
      <c r="N14" s="70"/>
      <c r="O14" s="70"/>
      <c r="P14" s="72"/>
      <c r="Q14" s="70"/>
      <c r="R14" s="70"/>
      <c r="S14" s="77"/>
      <c r="T14" s="70"/>
      <c r="U14" s="72"/>
      <c r="V14" s="70"/>
    </row>
    <row r="15" spans="1:23" s="30" customFormat="1" ht="15" customHeight="1" x14ac:dyDescent="0.2">
      <c r="A15" s="70"/>
      <c r="B15" s="69"/>
      <c r="C15" s="69"/>
      <c r="D15" s="69"/>
      <c r="E15" s="72"/>
      <c r="F15" s="70"/>
      <c r="G15" s="70"/>
      <c r="H15" s="70"/>
      <c r="I15" s="70"/>
      <c r="J15" s="70"/>
      <c r="K15" s="70"/>
      <c r="L15" s="72"/>
      <c r="M15" s="70"/>
      <c r="N15" s="70"/>
      <c r="O15" s="70"/>
      <c r="P15" s="72"/>
      <c r="Q15" s="70"/>
      <c r="R15" s="70"/>
      <c r="S15" s="77"/>
      <c r="T15" s="70"/>
      <c r="U15" s="72"/>
      <c r="V15" s="70"/>
    </row>
    <row r="16" spans="1:23" s="30" customFormat="1" ht="15" customHeight="1" x14ac:dyDescent="0.2">
      <c r="A16" s="70"/>
      <c r="B16" s="69"/>
      <c r="C16" s="69"/>
      <c r="D16" s="69"/>
      <c r="E16" s="72"/>
      <c r="F16" s="70"/>
      <c r="G16" s="70"/>
      <c r="H16" s="70"/>
      <c r="I16" s="70"/>
      <c r="J16" s="70"/>
      <c r="K16" s="70"/>
      <c r="L16" s="72"/>
      <c r="M16" s="70"/>
      <c r="N16" s="70"/>
      <c r="O16" s="70"/>
      <c r="P16" s="72"/>
      <c r="Q16" s="70"/>
      <c r="R16" s="70"/>
      <c r="S16" s="77"/>
      <c r="T16" s="70"/>
      <c r="U16" s="72"/>
      <c r="V16" s="70"/>
    </row>
    <row r="17" spans="1:30" s="30" customFormat="1" ht="15" customHeight="1" x14ac:dyDescent="0.2">
      <c r="A17" s="70"/>
      <c r="B17" s="69"/>
      <c r="C17" s="69"/>
      <c r="D17" s="69"/>
      <c r="E17" s="73"/>
      <c r="F17" s="70"/>
      <c r="G17" s="70"/>
      <c r="H17" s="70"/>
      <c r="I17" s="70"/>
      <c r="J17" s="70"/>
      <c r="K17" s="70"/>
      <c r="L17" s="73"/>
      <c r="M17" s="70"/>
      <c r="N17" s="70"/>
      <c r="O17" s="70"/>
      <c r="P17" s="73"/>
      <c r="Q17" s="70"/>
      <c r="R17" s="70"/>
      <c r="S17" s="77"/>
      <c r="T17" s="70"/>
      <c r="U17" s="73"/>
      <c r="V17" s="70"/>
    </row>
    <row r="18" spans="1:30" s="32" customFormat="1" x14ac:dyDescent="0.2">
      <c r="A18" s="34"/>
      <c r="B18" s="74"/>
      <c r="C18" s="75"/>
      <c r="D18" s="76"/>
      <c r="E18" s="35">
        <v>1</v>
      </c>
      <c r="F18" s="34">
        <v>2</v>
      </c>
      <c r="G18" s="35">
        <v>3</v>
      </c>
      <c r="H18" s="34">
        <v>4</v>
      </c>
      <c r="I18" s="35">
        <v>5</v>
      </c>
      <c r="J18" s="34">
        <v>6</v>
      </c>
      <c r="K18" s="35">
        <v>7</v>
      </c>
      <c r="L18" s="35">
        <v>8</v>
      </c>
      <c r="M18" s="35">
        <v>9</v>
      </c>
      <c r="N18" s="35">
        <v>10</v>
      </c>
      <c r="O18" s="35">
        <v>11</v>
      </c>
      <c r="P18" s="35">
        <v>12</v>
      </c>
      <c r="Q18" s="35">
        <v>13</v>
      </c>
      <c r="R18" s="35">
        <v>14</v>
      </c>
      <c r="S18" s="35">
        <v>15</v>
      </c>
      <c r="T18" s="35">
        <v>16</v>
      </c>
      <c r="U18" s="35">
        <v>17</v>
      </c>
      <c r="V18" s="35">
        <v>18</v>
      </c>
      <c r="W18" s="65" t="s">
        <v>8</v>
      </c>
      <c r="X18" s="65"/>
      <c r="Y18" s="65" t="s">
        <v>7</v>
      </c>
      <c r="Z18" s="65"/>
      <c r="AA18" s="65" t="s">
        <v>6</v>
      </c>
      <c r="AB18" s="65"/>
      <c r="AC18" s="65" t="s">
        <v>5</v>
      </c>
      <c r="AD18" s="65"/>
    </row>
    <row r="19" spans="1:30" s="30" customFormat="1" ht="51.75" customHeight="1" x14ac:dyDescent="0.2">
      <c r="A19" s="31">
        <v>1</v>
      </c>
      <c r="B19" s="66" t="s">
        <v>4</v>
      </c>
      <c r="C19" s="67"/>
      <c r="D19" s="68"/>
      <c r="E19" s="29">
        <v>111</v>
      </c>
      <c r="F19" s="29">
        <v>22</v>
      </c>
      <c r="G19" s="29">
        <v>21</v>
      </c>
      <c r="H19" s="29">
        <v>1</v>
      </c>
      <c r="I19" s="29"/>
      <c r="J19" s="29">
        <v>2</v>
      </c>
      <c r="K19" s="29">
        <v>20</v>
      </c>
      <c r="L19" s="29"/>
      <c r="M19" s="29">
        <v>11</v>
      </c>
      <c r="N19" s="29"/>
      <c r="O19" s="29"/>
      <c r="P19" s="29">
        <v>9</v>
      </c>
      <c r="Q19" s="29"/>
      <c r="R19" s="29"/>
      <c r="S19" s="29"/>
      <c r="T19" s="29">
        <v>6</v>
      </c>
      <c r="U19" s="29">
        <v>125</v>
      </c>
      <c r="V19" s="29">
        <v>1</v>
      </c>
      <c r="W19" s="21">
        <f>E19+K19</f>
        <v>131</v>
      </c>
      <c r="X19" s="21">
        <f>L19+T19+U19</f>
        <v>131</v>
      </c>
      <c r="Y19" s="21">
        <f>F19</f>
        <v>22</v>
      </c>
      <c r="Z19" s="21">
        <f>G19+H19</f>
        <v>22</v>
      </c>
      <c r="AA19" s="21">
        <f>F19</f>
        <v>22</v>
      </c>
      <c r="AB19" s="21">
        <f>I19+J19+K19</f>
        <v>22</v>
      </c>
      <c r="AC19" s="21">
        <f>K19</f>
        <v>20</v>
      </c>
      <c r="AD19" s="21">
        <f>M19+N19+O19+P19</f>
        <v>20</v>
      </c>
    </row>
    <row r="20" spans="1:30" s="28" customFormat="1" ht="59.25" customHeight="1" x14ac:dyDescent="0.2">
      <c r="A20" s="27" t="s">
        <v>3</v>
      </c>
      <c r="B20" s="66" t="s">
        <v>2</v>
      </c>
      <c r="C20" s="67"/>
      <c r="D20" s="68"/>
      <c r="E20" s="29">
        <v>46</v>
      </c>
      <c r="F20" s="26">
        <v>7</v>
      </c>
      <c r="G20" s="26">
        <v>6</v>
      </c>
      <c r="H20" s="26">
        <v>1</v>
      </c>
      <c r="I20" s="26"/>
      <c r="J20" s="26">
        <v>1</v>
      </c>
      <c r="K20" s="26">
        <v>6</v>
      </c>
      <c r="L20" s="26"/>
      <c r="M20" s="26">
        <v>3</v>
      </c>
      <c r="N20" s="26"/>
      <c r="O20" s="26"/>
      <c r="P20" s="26">
        <v>3</v>
      </c>
      <c r="Q20" s="26"/>
      <c r="R20" s="26"/>
      <c r="S20" s="26"/>
      <c r="T20" s="26">
        <v>1</v>
      </c>
      <c r="U20" s="29">
        <v>51</v>
      </c>
      <c r="V20" s="25"/>
      <c r="W20" s="21">
        <f>E20+K20</f>
        <v>52</v>
      </c>
      <c r="X20" s="21">
        <f>L20+T20+U20</f>
        <v>52</v>
      </c>
      <c r="Y20" s="21">
        <f>F20</f>
        <v>7</v>
      </c>
      <c r="Z20" s="21">
        <f>G20+H20</f>
        <v>7</v>
      </c>
      <c r="AA20" s="21">
        <f>F20</f>
        <v>7</v>
      </c>
      <c r="AB20" s="21">
        <f>I20+J20+K20</f>
        <v>7</v>
      </c>
      <c r="AC20" s="21">
        <f>K20</f>
        <v>6</v>
      </c>
      <c r="AD20" s="21">
        <f>M20+N20+O20+P20</f>
        <v>6</v>
      </c>
    </row>
    <row r="21" spans="1:30" s="24" customFormat="1" ht="63.75" customHeight="1" x14ac:dyDescent="0.2">
      <c r="A21" s="27" t="s">
        <v>1</v>
      </c>
      <c r="B21" s="66" t="s">
        <v>0</v>
      </c>
      <c r="C21" s="67"/>
      <c r="D21" s="68"/>
      <c r="E21" s="26">
        <v>174</v>
      </c>
      <c r="F21" s="26">
        <v>69</v>
      </c>
      <c r="G21" s="26">
        <v>16</v>
      </c>
      <c r="H21" s="26">
        <v>53</v>
      </c>
      <c r="I21" s="26">
        <v>0</v>
      </c>
      <c r="J21" s="26">
        <v>25</v>
      </c>
      <c r="K21" s="26">
        <v>44</v>
      </c>
      <c r="L21" s="26"/>
      <c r="M21" s="26">
        <v>35</v>
      </c>
      <c r="N21" s="26">
        <v>2</v>
      </c>
      <c r="O21" s="26"/>
      <c r="P21" s="26">
        <v>7</v>
      </c>
      <c r="Q21" s="26"/>
      <c r="R21" s="26"/>
      <c r="S21" s="26"/>
      <c r="T21" s="26">
        <v>4</v>
      </c>
      <c r="U21" s="26">
        <v>214</v>
      </c>
      <c r="V21" s="25"/>
      <c r="W21" s="21">
        <f>E21+K21</f>
        <v>218</v>
      </c>
      <c r="X21" s="21">
        <f>L21+T21+U21</f>
        <v>218</v>
      </c>
      <c r="Y21" s="21">
        <f>F21</f>
        <v>69</v>
      </c>
      <c r="Z21" s="21">
        <f>G21+H21</f>
        <v>69</v>
      </c>
      <c r="AA21" s="21">
        <f>F21</f>
        <v>69</v>
      </c>
      <c r="AB21" s="21">
        <f>I21+J21+K21</f>
        <v>69</v>
      </c>
      <c r="AC21" s="21">
        <f>K21</f>
        <v>44</v>
      </c>
      <c r="AD21" s="21">
        <f>M21+N21+O21+P21</f>
        <v>44</v>
      </c>
    </row>
    <row r="22" spans="1:30" x14ac:dyDescent="0.2">
      <c r="A22" s="23">
        <v>4</v>
      </c>
      <c r="B22" s="79" t="s">
        <v>34</v>
      </c>
      <c r="C22" s="79"/>
      <c r="D22" s="79"/>
      <c r="E22" s="22">
        <f>SUM(E19:E21)</f>
        <v>331</v>
      </c>
      <c r="F22" s="22">
        <f t="shared" ref="F22:AD22" si="0">SUM(F19:F21)</f>
        <v>98</v>
      </c>
      <c r="G22" s="22">
        <f t="shared" si="0"/>
        <v>43</v>
      </c>
      <c r="H22" s="22">
        <f t="shared" si="0"/>
        <v>55</v>
      </c>
      <c r="I22" s="22">
        <f t="shared" si="0"/>
        <v>0</v>
      </c>
      <c r="J22" s="22">
        <f t="shared" si="0"/>
        <v>28</v>
      </c>
      <c r="K22" s="22">
        <f t="shared" si="0"/>
        <v>70</v>
      </c>
      <c r="L22" s="22">
        <f t="shared" si="0"/>
        <v>0</v>
      </c>
      <c r="M22" s="22">
        <f t="shared" si="0"/>
        <v>49</v>
      </c>
      <c r="N22" s="22">
        <f t="shared" si="0"/>
        <v>2</v>
      </c>
      <c r="O22" s="22">
        <f t="shared" si="0"/>
        <v>0</v>
      </c>
      <c r="P22" s="22">
        <f t="shared" si="0"/>
        <v>19</v>
      </c>
      <c r="Q22" s="22">
        <f t="shared" si="0"/>
        <v>0</v>
      </c>
      <c r="R22" s="22">
        <f t="shared" si="0"/>
        <v>0</v>
      </c>
      <c r="S22" s="22">
        <f t="shared" si="0"/>
        <v>0</v>
      </c>
      <c r="T22" s="22">
        <f t="shared" si="0"/>
        <v>11</v>
      </c>
      <c r="U22" s="22">
        <f t="shared" si="0"/>
        <v>390</v>
      </c>
      <c r="V22" s="22">
        <f t="shared" si="0"/>
        <v>1</v>
      </c>
      <c r="W22" s="22">
        <f t="shared" si="0"/>
        <v>401</v>
      </c>
      <c r="X22" s="22">
        <f t="shared" si="0"/>
        <v>401</v>
      </c>
      <c r="Y22" s="22">
        <f t="shared" si="0"/>
        <v>98</v>
      </c>
      <c r="Z22" s="22">
        <f t="shared" si="0"/>
        <v>98</v>
      </c>
      <c r="AA22" s="22">
        <f t="shared" si="0"/>
        <v>98</v>
      </c>
      <c r="AB22" s="22">
        <f t="shared" si="0"/>
        <v>98</v>
      </c>
      <c r="AC22" s="22">
        <f t="shared" si="0"/>
        <v>70</v>
      </c>
      <c r="AD22" s="22">
        <f t="shared" si="0"/>
        <v>70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</sheetData>
  <mergeCells count="41">
    <mergeCell ref="A1:B1"/>
    <mergeCell ref="C1:V1"/>
    <mergeCell ref="A2:V2"/>
    <mergeCell ref="A4:A17"/>
    <mergeCell ref="B4:D17"/>
    <mergeCell ref="E4:E17"/>
    <mergeCell ref="F4:K5"/>
    <mergeCell ref="M4:P5"/>
    <mergeCell ref="K8:K17"/>
    <mergeCell ref="A3:G3"/>
    <mergeCell ref="N6:N17"/>
    <mergeCell ref="F6:F17"/>
    <mergeCell ref="G6:G17"/>
    <mergeCell ref="H6:H17"/>
    <mergeCell ref="I6:K7"/>
    <mergeCell ref="T3:V3"/>
    <mergeCell ref="H3:O3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M6:M17"/>
    <mergeCell ref="Q4:S5"/>
    <mergeCell ref="O6:O17"/>
    <mergeCell ref="L4:L17"/>
    <mergeCell ref="T4:T17"/>
    <mergeCell ref="U4:U17"/>
    <mergeCell ref="B24:W24"/>
    <mergeCell ref="B20:D20"/>
    <mergeCell ref="B21:D21"/>
    <mergeCell ref="B18:D18"/>
    <mergeCell ref="W18:X18"/>
    <mergeCell ref="B22:D22"/>
    <mergeCell ref="B23:W2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Ընդհանուր</vt:lpstr>
      <vt:lpstr>Աջափնյակ</vt:lpstr>
      <vt:lpstr>Արաբկիր</vt:lpstr>
      <vt:lpstr>Մալաթիա</vt:lpstr>
      <vt:lpstr>Կենտրոն</vt:lpstr>
      <vt:lpstr>Շենգավիթ</vt:lpstr>
      <vt:lpstr>Ավան</vt:lpstr>
      <vt:lpstr>Էրեբունի</vt:lpstr>
      <vt:lpstr>Տավուշ</vt:lpstr>
      <vt:lpstr>Շիրակ</vt:lpstr>
      <vt:lpstr>Լոռի</vt:lpstr>
      <vt:lpstr>Կոտայք</vt:lpstr>
      <vt:lpstr>Արմավիր</vt:lpstr>
      <vt:lpstr>Գեղարքունիք</vt:lpstr>
      <vt:lpstr>Արագածոտն</vt:lpstr>
      <vt:lpstr>Արարատ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DD</cp:lastModifiedBy>
  <dcterms:created xsi:type="dcterms:W3CDTF">2016-12-28T07:57:31Z</dcterms:created>
  <dcterms:modified xsi:type="dcterms:W3CDTF">2018-02-01T15:09:01Z</dcterms:modified>
</cp:coreProperties>
</file>