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Ընդամենը" sheetId="17" r:id="rId1"/>
    <sheet name="Kentron" sheetId="7" r:id="rId2"/>
    <sheet name="Avan" sheetId="2" r:id="rId3"/>
    <sheet name="Ajapnyak" sheetId="6" r:id="rId4"/>
    <sheet name="Shengavit" sheetId="5" r:id="rId5"/>
    <sheet name="Malatia" sheetId="4" r:id="rId6"/>
    <sheet name="Arabkir" sheetId="1" r:id="rId7"/>
    <sheet name="Erebuni" sheetId="3" r:id="rId8"/>
    <sheet name="Armavir" sheetId="16" r:id="rId9"/>
    <sheet name="Aragacotn" sheetId="15" r:id="rId10"/>
    <sheet name="Gexarquniq" sheetId="9" r:id="rId11"/>
    <sheet name="Kotayq" sheetId="10" r:id="rId12"/>
    <sheet name="Ararat" sheetId="8" r:id="rId13"/>
    <sheet name="Tavush" sheetId="12" r:id="rId14"/>
    <sheet name="Shirak" sheetId="13" r:id="rId15"/>
    <sheet name="Lori" sheetId="11" r:id="rId16"/>
    <sheet name="Syuniq" sheetId="14" r:id="rId17"/>
  </sheets>
  <externalReferences>
    <externalReference r:id="rId18"/>
    <externalReference r:id="rId19"/>
    <externalReference r:id="rId20"/>
  </externalReferences>
  <calcPr calcId="162913"/>
</workbook>
</file>

<file path=xl/calcChain.xml><?xml version="1.0" encoding="utf-8"?>
<calcChain xmlns="http://schemas.openxmlformats.org/spreadsheetml/2006/main">
  <c r="F22" i="15" l="1"/>
  <c r="G22" i="15"/>
  <c r="K22" i="15"/>
  <c r="L22" i="15"/>
  <c r="P22" i="15"/>
  <c r="U22" i="15"/>
  <c r="U22" i="17"/>
  <c r="M19" i="15"/>
  <c r="V21" i="15"/>
  <c r="U21" i="15"/>
  <c r="T21" i="15"/>
  <c r="S21" i="15"/>
  <c r="R21" i="15"/>
  <c r="R22" i="15"/>
  <c r="Q21" i="15"/>
  <c r="O21" i="15"/>
  <c r="N21" i="15"/>
  <c r="J21" i="15"/>
  <c r="I21" i="15"/>
  <c r="AB21" i="15"/>
  <c r="H21" i="15"/>
  <c r="Z21" i="15"/>
  <c r="E21" i="15"/>
  <c r="V20" i="15"/>
  <c r="U20" i="15"/>
  <c r="T20" i="15"/>
  <c r="S20" i="15"/>
  <c r="R20" i="15"/>
  <c r="Q20" i="15"/>
  <c r="Q20" i="17"/>
  <c r="O20" i="15"/>
  <c r="O20" i="17"/>
  <c r="N20" i="15"/>
  <c r="N20" i="17"/>
  <c r="M20" i="15"/>
  <c r="M20" i="17"/>
  <c r="AD20" i="17"/>
  <c r="J20" i="15"/>
  <c r="I20" i="15"/>
  <c r="H20" i="15"/>
  <c r="E20" i="15"/>
  <c r="V19" i="15"/>
  <c r="V22" i="15"/>
  <c r="V22" i="17"/>
  <c r="U19" i="15"/>
  <c r="T19" i="15"/>
  <c r="X19" i="15"/>
  <c r="S19" i="15"/>
  <c r="S22" i="15"/>
  <c r="S22" i="17"/>
  <c r="R19" i="15"/>
  <c r="Q19" i="15"/>
  <c r="O19" i="15"/>
  <c r="O22" i="15"/>
  <c r="N19" i="15"/>
  <c r="N22" i="15"/>
  <c r="N22" i="17"/>
  <c r="J19" i="15"/>
  <c r="J22" i="15"/>
  <c r="I19" i="15"/>
  <c r="I22" i="15"/>
  <c r="H19" i="15"/>
  <c r="Z19" i="15"/>
  <c r="E19" i="15"/>
  <c r="E22" i="15"/>
  <c r="W22" i="15"/>
  <c r="V22" i="16"/>
  <c r="U22" i="16"/>
  <c r="T22" i="16"/>
  <c r="S22" i="16"/>
  <c r="R22" i="16"/>
  <c r="Q22" i="16"/>
  <c r="P22" i="16"/>
  <c r="O22" i="16"/>
  <c r="N22" i="16"/>
  <c r="AD22" i="16"/>
  <c r="M22" i="16"/>
  <c r="L22" i="16"/>
  <c r="X22" i="16"/>
  <c r="K22" i="16"/>
  <c r="J22" i="16"/>
  <c r="I22" i="16"/>
  <c r="H22" i="16"/>
  <c r="G22" i="16"/>
  <c r="Z22" i="16"/>
  <c r="F22" i="16"/>
  <c r="AA22" i="16"/>
  <c r="Y22" i="16"/>
  <c r="E22" i="16"/>
  <c r="W22" i="16"/>
  <c r="Y22" i="15"/>
  <c r="X21" i="16"/>
  <c r="AD21" i="16"/>
  <c r="AB21" i="16"/>
  <c r="AA21" i="16"/>
  <c r="AD20" i="16"/>
  <c r="AB20" i="16"/>
  <c r="AA20" i="16"/>
  <c r="AD19" i="16"/>
  <c r="AA19" i="16"/>
  <c r="F22" i="10"/>
  <c r="AA22" i="10"/>
  <c r="G22" i="10"/>
  <c r="Z22" i="10"/>
  <c r="H22" i="10"/>
  <c r="I22" i="10"/>
  <c r="J22" i="10"/>
  <c r="K22" i="10"/>
  <c r="W22" i="10"/>
  <c r="L22" i="10"/>
  <c r="X22" i="10"/>
  <c r="M22" i="10"/>
  <c r="AD22" i="10"/>
  <c r="N22" i="10"/>
  <c r="O22" i="10"/>
  <c r="P22" i="10"/>
  <c r="Q22" i="10"/>
  <c r="R22" i="10"/>
  <c r="S22" i="10"/>
  <c r="T22" i="10"/>
  <c r="U22" i="10"/>
  <c r="V22" i="10"/>
  <c r="E22" i="10"/>
  <c r="AB22" i="10"/>
  <c r="F22" i="2"/>
  <c r="AA22" i="2"/>
  <c r="G22" i="2"/>
  <c r="Z22" i="2"/>
  <c r="H22" i="2"/>
  <c r="I22" i="2"/>
  <c r="J22" i="2"/>
  <c r="K22" i="2"/>
  <c r="W22" i="2"/>
  <c r="L22" i="2"/>
  <c r="M22" i="2"/>
  <c r="N22" i="2"/>
  <c r="O22" i="2"/>
  <c r="P22" i="2"/>
  <c r="Q22" i="2"/>
  <c r="R22" i="2"/>
  <c r="R22" i="17"/>
  <c r="S22" i="2"/>
  <c r="T22" i="2"/>
  <c r="U22" i="2"/>
  <c r="V22" i="2"/>
  <c r="E22" i="2"/>
  <c r="E22" i="17"/>
  <c r="F19" i="11"/>
  <c r="AA19" i="11"/>
  <c r="F22" i="11"/>
  <c r="AA22" i="11"/>
  <c r="F22" i="9"/>
  <c r="G22" i="9"/>
  <c r="H22" i="9"/>
  <c r="I22" i="9"/>
  <c r="AB22" i="9"/>
  <c r="J22" i="9"/>
  <c r="K22" i="9"/>
  <c r="AC22" i="9"/>
  <c r="L22" i="9"/>
  <c r="X22" i="9"/>
  <c r="M22" i="9"/>
  <c r="N22" i="9"/>
  <c r="O22" i="9"/>
  <c r="P22" i="9"/>
  <c r="Q22" i="9"/>
  <c r="R22" i="9"/>
  <c r="S22" i="9"/>
  <c r="T22" i="9"/>
  <c r="U22" i="9"/>
  <c r="V22" i="9"/>
  <c r="E22" i="9"/>
  <c r="AC21" i="16"/>
  <c r="Z21" i="16"/>
  <c r="W21" i="16"/>
  <c r="Z20" i="16"/>
  <c r="Y20" i="16"/>
  <c r="X20" i="16"/>
  <c r="AC19" i="16"/>
  <c r="AB19" i="16"/>
  <c r="Z19" i="16"/>
  <c r="Y19" i="16"/>
  <c r="X19" i="16"/>
  <c r="W19" i="16"/>
  <c r="AC22" i="15"/>
  <c r="AD21" i="15"/>
  <c r="AC21" i="15"/>
  <c r="AA21" i="15"/>
  <c r="Y21" i="15"/>
  <c r="X21" i="15"/>
  <c r="W21" i="15"/>
  <c r="AD20" i="15"/>
  <c r="AC20" i="15"/>
  <c r="AB20" i="15"/>
  <c r="AA20" i="15"/>
  <c r="Z20" i="15"/>
  <c r="Y20" i="15"/>
  <c r="X20" i="15"/>
  <c r="W20" i="15"/>
  <c r="AD19" i="15"/>
  <c r="AC19" i="15"/>
  <c r="AA19" i="15"/>
  <c r="Y19" i="15"/>
  <c r="AD22" i="14"/>
  <c r="AC22" i="14"/>
  <c r="AB22" i="14"/>
  <c r="AA22" i="14"/>
  <c r="Z22" i="14"/>
  <c r="Y22" i="14"/>
  <c r="X22" i="14"/>
  <c r="W22" i="14"/>
  <c r="AD21" i="14"/>
  <c r="AC21" i="14"/>
  <c r="AB21" i="14"/>
  <c r="AA21" i="14"/>
  <c r="Z21" i="14"/>
  <c r="Y21" i="14"/>
  <c r="X21" i="14"/>
  <c r="W21" i="14"/>
  <c r="AD20" i="14"/>
  <c r="AC20" i="14"/>
  <c r="AB20" i="14"/>
  <c r="AA20" i="14"/>
  <c r="Z20" i="14"/>
  <c r="Y20" i="14"/>
  <c r="X20" i="14"/>
  <c r="W20" i="14"/>
  <c r="AD19" i="14"/>
  <c r="AC19" i="14"/>
  <c r="AB19" i="14"/>
  <c r="AA19" i="14"/>
  <c r="Z19" i="14"/>
  <c r="Y19" i="14"/>
  <c r="X19" i="14"/>
  <c r="W19" i="14"/>
  <c r="AD22" i="13"/>
  <c r="AC22" i="13"/>
  <c r="AB22" i="13"/>
  <c r="AA22" i="13"/>
  <c r="Z22" i="13"/>
  <c r="Y22" i="13"/>
  <c r="X22" i="13"/>
  <c r="W22" i="13"/>
  <c r="AD21" i="13"/>
  <c r="AC21" i="13"/>
  <c r="AB21" i="13"/>
  <c r="AA21" i="13"/>
  <c r="Z21" i="13"/>
  <c r="Y21" i="13"/>
  <c r="X21" i="13"/>
  <c r="W21" i="13"/>
  <c r="AD20" i="13"/>
  <c r="AC20" i="13"/>
  <c r="AB20" i="13"/>
  <c r="AA20" i="13"/>
  <c r="Z20" i="13"/>
  <c r="Y20" i="13"/>
  <c r="X20" i="13"/>
  <c r="W20" i="13"/>
  <c r="AD19" i="13"/>
  <c r="AC19" i="13"/>
  <c r="AB19" i="13"/>
  <c r="AA19" i="13"/>
  <c r="Z19" i="13"/>
  <c r="Y19" i="13"/>
  <c r="X19" i="13"/>
  <c r="W19" i="13"/>
  <c r="AD22" i="12"/>
  <c r="AC22" i="12"/>
  <c r="AB22" i="12"/>
  <c r="AA22" i="12"/>
  <c r="Z22" i="12"/>
  <c r="Y22" i="12"/>
  <c r="X22" i="12"/>
  <c r="W22" i="12"/>
  <c r="AD21" i="12"/>
  <c r="AC21" i="12"/>
  <c r="AB21" i="12"/>
  <c r="AA21" i="12"/>
  <c r="Z21" i="12"/>
  <c r="Y21" i="12"/>
  <c r="X21" i="12"/>
  <c r="W21" i="12"/>
  <c r="AD20" i="12"/>
  <c r="AC20" i="12"/>
  <c r="AB20" i="12"/>
  <c r="AA20" i="12"/>
  <c r="Z20" i="12"/>
  <c r="Y20" i="12"/>
  <c r="X20" i="12"/>
  <c r="W20" i="12"/>
  <c r="AD19" i="12"/>
  <c r="AC19" i="12"/>
  <c r="AB19" i="12"/>
  <c r="AA19" i="12"/>
  <c r="Z19" i="12"/>
  <c r="Y19" i="12"/>
  <c r="X19" i="12"/>
  <c r="W19" i="12"/>
  <c r="AC22" i="11"/>
  <c r="V22" i="11"/>
  <c r="U22" i="11"/>
  <c r="T22" i="11"/>
  <c r="S22" i="11"/>
  <c r="R22" i="11"/>
  <c r="Q22" i="11"/>
  <c r="P22" i="11"/>
  <c r="P22" i="17"/>
  <c r="AD22" i="17"/>
  <c r="O22" i="11"/>
  <c r="N22" i="11"/>
  <c r="M22" i="11"/>
  <c r="L22" i="11"/>
  <c r="X22" i="11"/>
  <c r="K22" i="11"/>
  <c r="W22" i="11"/>
  <c r="J22" i="11"/>
  <c r="I22" i="11"/>
  <c r="AB22" i="11"/>
  <c r="H22" i="11"/>
  <c r="G22" i="11"/>
  <c r="Z22" i="11"/>
  <c r="E22" i="11"/>
  <c r="AD21" i="11"/>
  <c r="AC21" i="11"/>
  <c r="AB21" i="11"/>
  <c r="Z21" i="11"/>
  <c r="X21" i="11"/>
  <c r="W21" i="11"/>
  <c r="F21" i="11"/>
  <c r="Y21" i="11"/>
  <c r="AD20" i="11"/>
  <c r="AC20" i="11"/>
  <c r="AB20" i="11"/>
  <c r="Z20" i="11"/>
  <c r="X20" i="11"/>
  <c r="W20" i="11"/>
  <c r="F20" i="11"/>
  <c r="Y20" i="11"/>
  <c r="AA20" i="11"/>
  <c r="AD19" i="11"/>
  <c r="AC19" i="11"/>
  <c r="AB19" i="11"/>
  <c r="Z19" i="11"/>
  <c r="X19" i="11"/>
  <c r="W19" i="11"/>
  <c r="AD21" i="10"/>
  <c r="AC21" i="10"/>
  <c r="AB21" i="10"/>
  <c r="AA21" i="10"/>
  <c r="Z21" i="10"/>
  <c r="Y21" i="10"/>
  <c r="X21" i="10"/>
  <c r="W21" i="10"/>
  <c r="AD20" i="10"/>
  <c r="AC20" i="10"/>
  <c r="AB20" i="10"/>
  <c r="AA20" i="10"/>
  <c r="Z20" i="10"/>
  <c r="Y20" i="10"/>
  <c r="X20" i="10"/>
  <c r="W20" i="10"/>
  <c r="AD19" i="10"/>
  <c r="AC19" i="10"/>
  <c r="AB19" i="10"/>
  <c r="AA19" i="10"/>
  <c r="Z19" i="10"/>
  <c r="Y19" i="10"/>
  <c r="X19" i="10"/>
  <c r="W19" i="10"/>
  <c r="AD22" i="9"/>
  <c r="AA22" i="9"/>
  <c r="Z22" i="9"/>
  <c r="Y22" i="9"/>
  <c r="W22" i="9"/>
  <c r="AD21" i="9"/>
  <c r="AC21" i="9"/>
  <c r="AB21" i="9"/>
  <c r="AA21" i="9"/>
  <c r="Z21" i="9"/>
  <c r="Y21" i="9"/>
  <c r="X21" i="9"/>
  <c r="W21" i="9"/>
  <c r="AD20" i="9"/>
  <c r="AC20" i="9"/>
  <c r="AB20" i="9"/>
  <c r="AA20" i="9"/>
  <c r="Z20" i="9"/>
  <c r="Y20" i="9"/>
  <c r="X20" i="9"/>
  <c r="W20" i="9"/>
  <c r="AD19" i="9"/>
  <c r="AC19" i="9"/>
  <c r="AB19" i="9"/>
  <c r="AA19" i="9"/>
  <c r="Z19" i="9"/>
  <c r="Y19" i="9"/>
  <c r="X19" i="9"/>
  <c r="W19" i="9"/>
  <c r="AD22" i="8"/>
  <c r="AC22" i="8"/>
  <c r="AB22" i="8"/>
  <c r="AA22" i="8"/>
  <c r="Z22" i="8"/>
  <c r="Y22" i="8"/>
  <c r="X22" i="8"/>
  <c r="W22" i="8"/>
  <c r="AD21" i="8"/>
  <c r="AC21" i="8"/>
  <c r="AB21" i="8"/>
  <c r="AA21" i="8"/>
  <c r="Z21" i="8"/>
  <c r="Y21" i="8"/>
  <c r="X21" i="8"/>
  <c r="W21" i="8"/>
  <c r="AD20" i="8"/>
  <c r="AC20" i="8"/>
  <c r="AB20" i="8"/>
  <c r="AA20" i="8"/>
  <c r="Z20" i="8"/>
  <c r="Y20" i="8"/>
  <c r="X20" i="8"/>
  <c r="W20" i="8"/>
  <c r="AD19" i="8"/>
  <c r="AC19" i="8"/>
  <c r="AB19" i="8"/>
  <c r="AA19" i="8"/>
  <c r="Z19" i="8"/>
  <c r="Y19" i="8"/>
  <c r="X19" i="8"/>
  <c r="W19" i="8"/>
  <c r="W22" i="7"/>
  <c r="X22" i="7"/>
  <c r="Y22" i="7"/>
  <c r="X19" i="7"/>
  <c r="AC22" i="7"/>
  <c r="AB22" i="7"/>
  <c r="AD22" i="7"/>
  <c r="Z22" i="7"/>
  <c r="AC21" i="7"/>
  <c r="X21" i="7"/>
  <c r="W21" i="7"/>
  <c r="AD21" i="7"/>
  <c r="AB21" i="7"/>
  <c r="Z21" i="7"/>
  <c r="Y21" i="7"/>
  <c r="AA20" i="7"/>
  <c r="Z20" i="7"/>
  <c r="Y20" i="7"/>
  <c r="X20" i="7"/>
  <c r="W20" i="7"/>
  <c r="AD20" i="7"/>
  <c r="AC20" i="7"/>
  <c r="AB20" i="7"/>
  <c r="AB19" i="7"/>
  <c r="AA19" i="7"/>
  <c r="Z19" i="7"/>
  <c r="Y19" i="7"/>
  <c r="AD19" i="7"/>
  <c r="AC19" i="7"/>
  <c r="W19" i="7"/>
  <c r="W19" i="6"/>
  <c r="X19" i="6"/>
  <c r="Y19" i="6"/>
  <c r="Z19" i="6"/>
  <c r="AA19" i="6"/>
  <c r="AB19" i="6"/>
  <c r="AC19" i="6"/>
  <c r="AD19" i="6"/>
  <c r="W20" i="6"/>
  <c r="X20" i="6"/>
  <c r="Y20" i="6"/>
  <c r="Z20" i="6"/>
  <c r="AA20" i="6"/>
  <c r="AB20" i="6"/>
  <c r="AC20" i="6"/>
  <c r="AD20" i="6"/>
  <c r="W21" i="6"/>
  <c r="X21" i="6"/>
  <c r="Y21" i="6"/>
  <c r="Z21" i="6"/>
  <c r="AA21" i="6"/>
  <c r="AB21" i="6"/>
  <c r="AC21" i="6"/>
  <c r="AD21" i="6"/>
  <c r="W22" i="6"/>
  <c r="X22" i="6"/>
  <c r="Y22" i="6"/>
  <c r="Z22" i="6"/>
  <c r="AA22" i="6"/>
  <c r="AB22" i="6"/>
  <c r="AC22" i="6"/>
  <c r="AD22" i="6"/>
  <c r="AD22" i="5"/>
  <c r="AC22" i="5"/>
  <c r="AB22" i="5"/>
  <c r="AA22" i="5"/>
  <c r="Z22" i="5"/>
  <c r="Y22" i="5"/>
  <c r="X22" i="5"/>
  <c r="W22" i="5"/>
  <c r="AD21" i="5"/>
  <c r="AC21" i="5"/>
  <c r="AB21" i="5"/>
  <c r="AA21" i="5"/>
  <c r="Z21" i="5"/>
  <c r="Y21" i="5"/>
  <c r="X21" i="5"/>
  <c r="W21" i="5"/>
  <c r="S21" i="5"/>
  <c r="R21" i="5"/>
  <c r="R21" i="17"/>
  <c r="Q21" i="5"/>
  <c r="Q21" i="17"/>
  <c r="AD20" i="5"/>
  <c r="AC20" i="5"/>
  <c r="AA20" i="5"/>
  <c r="Y20" i="5"/>
  <c r="X20" i="5"/>
  <c r="W20" i="5"/>
  <c r="S20" i="5"/>
  <c r="I20" i="5"/>
  <c r="AB20" i="5"/>
  <c r="H20" i="5"/>
  <c r="Z20" i="5"/>
  <c r="E20" i="5"/>
  <c r="E20" i="17"/>
  <c r="AD19" i="5"/>
  <c r="AC19" i="5"/>
  <c r="AB19" i="5"/>
  <c r="AA19" i="5"/>
  <c r="Y19" i="5"/>
  <c r="X19" i="5"/>
  <c r="R19" i="5"/>
  <c r="H19" i="5"/>
  <c r="Z19" i="5"/>
  <c r="E19" i="5"/>
  <c r="E19" i="17"/>
  <c r="W19" i="17"/>
  <c r="W19" i="5"/>
  <c r="AD22" i="4"/>
  <c r="AC22" i="4"/>
  <c r="AB22" i="4"/>
  <c r="AA22" i="4"/>
  <c r="Z22" i="4"/>
  <c r="Y22" i="4"/>
  <c r="X22" i="4"/>
  <c r="W22" i="4"/>
  <c r="AD21" i="4"/>
  <c r="AC21" i="4"/>
  <c r="AB21" i="4"/>
  <c r="AA21" i="4"/>
  <c r="Z21" i="4"/>
  <c r="Y21" i="4"/>
  <c r="X21" i="4"/>
  <c r="W21" i="4"/>
  <c r="AD20" i="4"/>
  <c r="AC20" i="4"/>
  <c r="AB20" i="4"/>
  <c r="AA20" i="4"/>
  <c r="Z20" i="4"/>
  <c r="Y20" i="4"/>
  <c r="X20" i="4"/>
  <c r="W20" i="4"/>
  <c r="AD19" i="4"/>
  <c r="AC19" i="4"/>
  <c r="AB19" i="4"/>
  <c r="AA19" i="4"/>
  <c r="Z19" i="4"/>
  <c r="Y19" i="4"/>
  <c r="X19" i="4"/>
  <c r="W19" i="4"/>
  <c r="AA21" i="11"/>
  <c r="AA22" i="7"/>
  <c r="AA21" i="7"/>
  <c r="W19" i="3"/>
  <c r="X19" i="3"/>
  <c r="Y19" i="3"/>
  <c r="Z19" i="3"/>
  <c r="AA19" i="3"/>
  <c r="AB19" i="3"/>
  <c r="AC19" i="3"/>
  <c r="AD19" i="3"/>
  <c r="W20" i="3"/>
  <c r="X20" i="3"/>
  <c r="Y20" i="3"/>
  <c r="Z20" i="3"/>
  <c r="AA20" i="3"/>
  <c r="AB20" i="3"/>
  <c r="AC20" i="3"/>
  <c r="AD20" i="3"/>
  <c r="W21" i="3"/>
  <c r="X21" i="3"/>
  <c r="Y21" i="3"/>
  <c r="Z21" i="3"/>
  <c r="AA21" i="3"/>
  <c r="AB21" i="3"/>
  <c r="AC21" i="3"/>
  <c r="AD21" i="3"/>
  <c r="W22" i="3"/>
  <c r="X22" i="3"/>
  <c r="Y22" i="3"/>
  <c r="Z22" i="3"/>
  <c r="AA22" i="3"/>
  <c r="AB22" i="3"/>
  <c r="AC22" i="3"/>
  <c r="AD22" i="3"/>
  <c r="X22" i="2"/>
  <c r="AD21" i="2"/>
  <c r="AC21" i="2"/>
  <c r="AB21" i="2"/>
  <c r="AA21" i="2"/>
  <c r="Z21" i="2"/>
  <c r="Y21" i="2"/>
  <c r="X21" i="2"/>
  <c r="W21" i="2"/>
  <c r="AD20" i="2"/>
  <c r="AC20" i="2"/>
  <c r="AB20" i="2"/>
  <c r="AA20" i="2"/>
  <c r="Z20" i="2"/>
  <c r="Y20" i="2"/>
  <c r="X20" i="2"/>
  <c r="W20" i="2"/>
  <c r="AD19" i="2"/>
  <c r="AC19" i="2"/>
  <c r="AB19" i="2"/>
  <c r="AA19" i="2"/>
  <c r="Z19" i="2"/>
  <c r="Y19" i="2"/>
  <c r="X19" i="2"/>
  <c r="W19" i="2"/>
  <c r="V21" i="1"/>
  <c r="V21" i="17"/>
  <c r="U21" i="1"/>
  <c r="T21" i="1"/>
  <c r="X21" i="1"/>
  <c r="S21" i="1"/>
  <c r="R21" i="1"/>
  <c r="Q21" i="1"/>
  <c r="P21" i="1"/>
  <c r="P21" i="17"/>
  <c r="AD21" i="17"/>
  <c r="O21" i="1"/>
  <c r="O21" i="17"/>
  <c r="N21" i="1"/>
  <c r="N21" i="17"/>
  <c r="M21" i="1"/>
  <c r="M21" i="17"/>
  <c r="L21" i="1"/>
  <c r="K21" i="1"/>
  <c r="W21" i="1"/>
  <c r="J21" i="1"/>
  <c r="I21" i="1"/>
  <c r="I21" i="17"/>
  <c r="AB21" i="17"/>
  <c r="H21" i="1"/>
  <c r="G21" i="1"/>
  <c r="Z21" i="1"/>
  <c r="F21" i="1"/>
  <c r="Y21" i="1"/>
  <c r="V20" i="1"/>
  <c r="V20" i="17"/>
  <c r="U20" i="1"/>
  <c r="U20" i="17"/>
  <c r="T20" i="1"/>
  <c r="T20" i="17"/>
  <c r="S20" i="1"/>
  <c r="R20" i="1"/>
  <c r="R20" i="17"/>
  <c r="Q20" i="1"/>
  <c r="P20" i="1"/>
  <c r="O20" i="1"/>
  <c r="N20" i="1"/>
  <c r="M20" i="1"/>
  <c r="AD20" i="1"/>
  <c r="L20" i="1"/>
  <c r="L20" i="17"/>
  <c r="K20" i="1"/>
  <c r="W20" i="1"/>
  <c r="J20" i="1"/>
  <c r="I20" i="1"/>
  <c r="H20" i="1"/>
  <c r="G20" i="1"/>
  <c r="Z20" i="1"/>
  <c r="F20" i="1"/>
  <c r="F20" i="17"/>
  <c r="V19" i="1"/>
  <c r="V19" i="17"/>
  <c r="U19" i="1"/>
  <c r="U19" i="17"/>
  <c r="T19" i="1"/>
  <c r="S19" i="1"/>
  <c r="R19" i="1"/>
  <c r="Q19" i="1"/>
  <c r="P19" i="1"/>
  <c r="P19" i="17"/>
  <c r="O19" i="1"/>
  <c r="N19" i="1"/>
  <c r="N19" i="17"/>
  <c r="M19" i="1"/>
  <c r="AD19" i="1"/>
  <c r="L19" i="1"/>
  <c r="K19" i="1"/>
  <c r="J19" i="1"/>
  <c r="I19" i="1"/>
  <c r="AB19" i="1"/>
  <c r="H19" i="1"/>
  <c r="G19" i="1"/>
  <c r="G19" i="17"/>
  <c r="Z19" i="1"/>
  <c r="F19" i="1"/>
  <c r="Z22" i="1"/>
  <c r="AD22" i="1"/>
  <c r="AC22" i="1"/>
  <c r="AB22" i="1"/>
  <c r="AA22" i="1"/>
  <c r="Y22" i="1"/>
  <c r="X22" i="1"/>
  <c r="W22" i="1"/>
  <c r="AC21" i="1"/>
  <c r="AA20" i="1"/>
  <c r="Y20" i="1"/>
  <c r="X20" i="1"/>
  <c r="AC19" i="1"/>
  <c r="AA19" i="1"/>
  <c r="Y19" i="1"/>
  <c r="W19" i="1"/>
  <c r="AA21" i="1"/>
  <c r="K21" i="17"/>
  <c r="AC21" i="17"/>
  <c r="R19" i="17"/>
  <c r="F21" i="17"/>
  <c r="Y21" i="17"/>
  <c r="I19" i="17"/>
  <c r="AB19" i="17"/>
  <c r="H21" i="17"/>
  <c r="S21" i="17"/>
  <c r="L19" i="17"/>
  <c r="K19" i="17"/>
  <c r="S20" i="17"/>
  <c r="L21" i="17"/>
  <c r="G20" i="17"/>
  <c r="Z20" i="17"/>
  <c r="U21" i="17"/>
  <c r="H20" i="17"/>
  <c r="J20" i="17"/>
  <c r="J21" i="17"/>
  <c r="T19" i="17"/>
  <c r="X19" i="17"/>
  <c r="Q19" i="17"/>
  <c r="E21" i="17"/>
  <c r="W21" i="17"/>
  <c r="J19" i="17"/>
  <c r="O19" i="17"/>
  <c r="P20" i="17"/>
  <c r="Y21" i="16"/>
  <c r="W20" i="16"/>
  <c r="AC20" i="16"/>
  <c r="Y19" i="11"/>
  <c r="F19" i="17"/>
  <c r="Y19" i="17"/>
  <c r="AA22" i="15"/>
  <c r="AC22" i="16"/>
  <c r="AB22" i="16"/>
  <c r="G22" i="17"/>
  <c r="AC19" i="17"/>
  <c r="X20" i="17"/>
  <c r="X22" i="15"/>
  <c r="Y20" i="17"/>
  <c r="AA20" i="17"/>
  <c r="J22" i="17"/>
  <c r="I22" i="17"/>
  <c r="AB22" i="15"/>
  <c r="O22" i="17"/>
  <c r="M22" i="15"/>
  <c r="Y22" i="10"/>
  <c r="AD21" i="1"/>
  <c r="W19" i="15"/>
  <c r="T22" i="15"/>
  <c r="T22" i="17"/>
  <c r="Y22" i="11"/>
  <c r="X19" i="1"/>
  <c r="AC22" i="10"/>
  <c r="L22" i="17"/>
  <c r="X22" i="17"/>
  <c r="S19" i="17"/>
  <c r="AB21" i="1"/>
  <c r="AC22" i="2"/>
  <c r="H22" i="15"/>
  <c r="F22" i="17"/>
  <c r="K20" i="17"/>
  <c r="AC20" i="17"/>
  <c r="AB22" i="2"/>
  <c r="K22" i="17"/>
  <c r="AC22" i="17"/>
  <c r="H19" i="17"/>
  <c r="Z19" i="17"/>
  <c r="AB20" i="1"/>
  <c r="T21" i="17"/>
  <c r="X21" i="17"/>
  <c r="Y22" i="2"/>
  <c r="AD22" i="2"/>
  <c r="Q22" i="15"/>
  <c r="Q22" i="17"/>
  <c r="M19" i="17"/>
  <c r="AD19" i="17"/>
  <c r="AB19" i="15"/>
  <c r="AA21" i="17"/>
  <c r="I20" i="17"/>
  <c r="AB20" i="17"/>
  <c r="AC20" i="1"/>
  <c r="AA19" i="17"/>
  <c r="G21" i="17"/>
  <c r="Z21" i="17"/>
  <c r="AD22" i="15"/>
  <c r="M22" i="17"/>
  <c r="W22" i="17"/>
  <c r="AA22" i="17"/>
  <c r="Y22" i="17"/>
  <c r="W20" i="17"/>
  <c r="Z22" i="15"/>
  <c r="H22" i="17"/>
  <c r="Z22" i="17"/>
  <c r="AB22" i="17"/>
  <c r="AD22" i="11"/>
</calcChain>
</file>

<file path=xl/sharedStrings.xml><?xml version="1.0" encoding="utf-8"?>
<sst xmlns="http://schemas.openxmlformats.org/spreadsheetml/2006/main" count="635" uniqueCount="62">
  <si>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</si>
  <si>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</si>
  <si>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</si>
  <si>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</si>
  <si>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</si>
  <si>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</si>
  <si>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</si>
  <si>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</si>
  <si>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</si>
  <si>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</si>
  <si>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</si>
  <si>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</si>
  <si>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</si>
  <si>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</si>
  <si>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</si>
  <si>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</si>
  <si>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</si>
  <si>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</si>
  <si>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</si>
  <si>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</si>
  <si>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</si>
  <si>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</si>
  <si>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</si>
  <si>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</si>
  <si>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</si>
  <si>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</si>
  <si>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</si>
  <si>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Ð²ÞìºîìàôÂÚàôÜ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</si>
  <si>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</si>
  <si>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</si>
  <si>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</si>
  <si>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</si>
  <si>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ԸՆԴԱՄԵՆԸ</t>
  </si>
  <si>
    <t xml:space="preserve"> </t>
  </si>
  <si>
    <t>ԸՆԴՀԱՄԵՆԸ</t>
  </si>
  <si>
    <t>2016Ã.</t>
  </si>
  <si>
    <t>Թվով 4 գործ կարճվել է</t>
  </si>
  <si>
    <t>1 գործ ուղարկվել է ըստ ընդդատության</t>
  </si>
  <si>
    <t xml:space="preserve"> êÜ²ÜÎàôÂÚ²Ü ¶àðÌºðՈՎ</t>
  </si>
  <si>
    <t>ՀՀ ÀÜ¸Ð²Üàôð Æð²ì²êàôÂÚ²Ü ²è²æÆÜ ²îÚ²ÜÆ ¸²î²ð²ÜՆԵՐÆ ¶àðÌàôÜºàôÂÚ²Ü ìºð²´ºðÚ²È</t>
  </si>
  <si>
    <t>ºðºì²ÜÆ ԿԵՆՏՐՈՆ ºì ՆՈՐՔ ՄԱՐԱՇ ì²ðâ²Î²Ü Þðæ²ÜÜºðÆ ÀÜ¸Ð²Üàôð Æð²ì²êàôÂÚ²Ü ²è²æÆÜ ²îÚ²ÜÆ ¸²î²ð²ÜÆ ¶àðÌàôÜºàôÂÚ²Ü ìºð²´ºðÚ²È</t>
  </si>
  <si>
    <t>êÜ²ÜÎàôÂÚ²Ü ¶àðÌºðՈՎ</t>
  </si>
  <si>
    <t xml:space="preserve">ºðºì²ÜÆ ²ՎԱՆ ºì ՆՈՐ ՆՈՐՔ ì²ðâ²Î²Ü Þðæ²ÜÜºðÆ ÀÜ¸Ð²Üàôð Æð²ì²êàôÂÚ²Ü ²è²æÆÜ ²îÚ²ÜÆ ¸²î²ð²ÜÆ ¶àðÌàôÜºàôÂÚ²Ü ìºð²´ºðÚ²È </t>
  </si>
  <si>
    <t xml:space="preserve"> êÜ²ÜÎàôÂÚ²Ü ¶àðÌºðՈՎ </t>
  </si>
  <si>
    <t>ºðºì²ÜÆ ²æ²öÜÚ²Î ºì ¸²ìÂ²ÞºÜ ì²ðâ²Î²Ü Þðæ²ÜÜºðÆ ÀÜ¸Ð²Üàôð Æð²ì²êàôÂÚ²Ü ²è²æÆÜ ²îÚ²ÜÆ ¸²î²ð²ÜÆ ¶àðÌàôÜºàôÂÚ²Ü ìºð²´ºðÚ²È</t>
  </si>
  <si>
    <t xml:space="preserve"> êÜ²ÜÎàôÂÚ²Ü ¶àðÌºðàì</t>
  </si>
  <si>
    <t>ºðºì²ÜÆ ՇԵՆԳԱՎԻԹ ì²ðâ²Î²Ü Þðæ²ÜÆ ÀÜ¸Ð²Üàôð Æð²ì²êàôÂÚ²Ü ²è²æÆÜ ²îÚ²ÜÆ ¸²î²ð²ÜÆ ¶àðÌàôÜºàôÂÚ²Ü ìºð²´ºðÚ²È</t>
  </si>
  <si>
    <t>ºðºì²ÜÆ ՄԱԼԱԹԻԱ-ՍԵԲԱՍՏԻԱ ì²ðâ²Î²Ü Þðæ²ÜÆ ÀÜ¸Ð²Üàôð Æð²ì²êàôÂÚ²Ü ²è²æÆÜ ²îÚ²ÜÆ ¸²î²ð²ÜÆ ¶àðÌàôÜºàôÂÚ²Ü ìºð²´ºðÚ²È</t>
  </si>
  <si>
    <t>ºðºì²ÜÆ ²ð²´ÎÆð ºì ø²Ü²øºè-¼ºÚÂàôÜ ì²ðâ²Î²Ü Þðæ²ÜÜºðÆ ÀÜ¸Ð²Üàôð Æð²ì²êàôÂÚ²Ü ²è²æÆÜ ²îÚ²ÜÆ ¸²î²ð²ÜÆ ¶àðÌàôÜºàôÂÚ²Ü ìºð²´ºðÚ²È</t>
  </si>
  <si>
    <t>êÜ²ÜÎàôÂÚ²Ü ¶àðÌºðàì</t>
  </si>
  <si>
    <t xml:space="preserve">ºðºì²ÜÆ ԷՐԵԲՈՒՆԻ ԵՎ ՆՈՒԲԱՐԱՇԵՆ ì²ðâ²Î²Ü Þðæ²ÜÜºðÆ ÀÜ¸Ð²Üàôð Æð²ì²êàôÂÚ²Ü ²è²æÆÜ ²îÚ²ÜÆ ¸²î²ð²ÜÆ ¶àðÌàôÜºàôÂÚ²Ü ìºð²´ºðÚ²È </t>
  </si>
  <si>
    <t xml:space="preserve">²ðØ²ìÆðÆ Ø²ð¼Æ ÀÜ¸Ð²Üàôð Æð²ì²êàôÂÚ²Ü ²è²æÆÜ ²îÚ²ÜÆ ¸²î²ð²ÜÆ ¶àðÌàôÜºàôÂÚ²Ü ìºð²´ºðÚ²È </t>
  </si>
  <si>
    <t>²ð²¶²ÌàîÜÆ Ø²ð¼Æ ÀÜ¸Ð²Üàôð Æð²ì²êàôÂÚ²Ü ²è²æÆÜ ²îÚ²ÜÆ ¸²î²ð²ÜÆ ¶àðÌàôÜºàôÂÚ²Ü ìºð²´ºðÚ²È</t>
  </si>
  <si>
    <t xml:space="preserve">¶ºÔ²ðøàôÜÆøÆ Ø²ð¼Æ ÀÜ¸Ð²Üàôð Æð²ì²êàôÂÚ²Ü ²è²æÆÜ ²îÚ²ÜÆ ¸²î²ð²ÜÆ ¶àðÌàôÜºàôÂÚ²Ü ìºð²´ºðÚ²È </t>
  </si>
  <si>
    <t xml:space="preserve">Îàî²ÚøÆ Ø²ð¼Æ ÀÜ¸Ð²Üàôð Æð²ì²êàôÂÚ²Ü ²è²æÆÜ ²îÚ²ÜÆ ¸²î²ð²ÜÆ ¶àðÌàôÜºàôÂÚ²Ü ìºð²´ºðÚ²È </t>
  </si>
  <si>
    <t>²ð²ð²îÆ ºì ì²Úàò ÒàðÆ Ø²ð¼ºðÆ ÀÜ¸Ð²Üàôð Æð²ì²êàôÂÚ²Ü ²è²æÆÜ ²îÚ²ÜÆ ¸²î²ð²ÜÆ ¶àðÌàôÜºàôÂÚ²Ü ìºð²´ºðÚ²È</t>
  </si>
  <si>
    <t>î²ìàôÞÆ Ø²ð¼Æ ÀÜ¸Ð²Üàôð Æð²ì²êàôÂÚ²Ü ²è²æÆÜ ²îÚ²ÜÆ ¸²î²ð²ÜÆ ¶àðÌàôÜºàôÂÚ²Ü ìºð²´ºðÚ²È</t>
  </si>
  <si>
    <t>ÞÆð²ÎÆ Ø²ð¼Æ ÀÜ¸Ð²Üàôð Æð²ì²êàôÂÚ²Ü ²è²æÆÜ ²îÚ²ÜÆ ¸²î²ð²ÜÆ ¶àðÌàôÜºàôÂÚ²Ü ìºð²´ºðÚ²È</t>
  </si>
  <si>
    <t xml:space="preserve">Èàèàô Ø²ð¼Æ ÀÜ¸Ð²Üàôð Æð²ì²êàôÂÚ²Ü ²è²æÆÜ ²îÚ²ÜÆ ¸²î²ð²ÜÆ ¶àðÌàôÜºàôÂÚ²Ü ìºð²´ºðÚ²È </t>
  </si>
  <si>
    <t xml:space="preserve">êÚàôÜÆøÆ Ø²ð¼Æ ÀÜ¸Ð²Üàôð Æð²ì²êàôÂÚ²Ü ²è²æÆÜ ²îÚ²ÜÆ ¸²î²ð²ÜÆ ¶àðÌàôÜºàôÂÚ²Ü ìºð²´ºðÚ²È </t>
  </si>
  <si>
    <t>Թվով 2 գործ կարճվել է</t>
  </si>
  <si>
    <t>Թվով 6 գործ կարճվել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</si>
</sst>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09">
    <xf numFmtId="0" fontId="0" fillId="0" borderId="0" xfId="0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3" borderId="0" xfId="0" applyFont="1" applyFill="1" applyProtection="1"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Protection="1"/>
    <xf numFmtId="49" fontId="3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Protection="1">
      <protection locked="0"/>
    </xf>
    <xf numFmtId="0" fontId="2" fillId="3" borderId="0" xfId="0" applyFont="1" applyFill="1" applyProtection="1">
      <protection locked="0"/>
    </xf>
    <xf numFmtId="0" fontId="1" fillId="3" borderId="0" xfId="0" applyFont="1" applyFill="1" applyBorder="1" applyAlignment="1" applyProtection="1">
      <alignment vertical="center"/>
    </xf>
    <xf numFmtId="0" fontId="2" fillId="3" borderId="0" xfId="0" applyFont="1" applyFill="1"/>
    <xf numFmtId="0" fontId="4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/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3" borderId="0" xfId="0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Protection="1">
      <protection locked="0"/>
    </xf>
    <xf numFmtId="0" fontId="2" fillId="2" borderId="0" xfId="1" applyFont="1" applyFill="1" applyProtection="1">
      <protection locked="0"/>
    </xf>
    <xf numFmtId="0" fontId="3" fillId="3" borderId="4" xfId="0" applyFont="1" applyFill="1" applyBorder="1" applyAlignment="1">
      <alignment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vertical="center"/>
    </xf>
    <xf numFmtId="0" fontId="3" fillId="3" borderId="4" xfId="0" applyFont="1" applyFill="1" applyBorder="1" applyAlignment="1" applyProtection="1">
      <alignment horizontal="left" vertical="center"/>
    </xf>
    <xf numFmtId="0" fontId="1" fillId="3" borderId="1" xfId="0" applyFont="1" applyFill="1" applyBorder="1" applyAlignment="1" applyProtection="1">
      <alignment horizont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2" borderId="0" xfId="1" applyFont="1" applyFill="1" applyBorder="1" applyAlignment="1" applyProtection="1">
      <protection locked="0"/>
    </xf>
    <xf numFmtId="0" fontId="7" fillId="3" borderId="0" xfId="0" applyFont="1" applyFill="1" applyAlignment="1"/>
    <xf numFmtId="0" fontId="2" fillId="3" borderId="0" xfId="0" applyFont="1" applyFill="1" applyAlignment="1"/>
    <xf numFmtId="0" fontId="7" fillId="3" borderId="0" xfId="0" applyFont="1" applyFill="1" applyBorder="1" applyAlignment="1"/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textRotation="90" wrapText="1"/>
    </xf>
    <xf numFmtId="0" fontId="1" fillId="3" borderId="6" xfId="0" applyFont="1" applyFill="1" applyBorder="1" applyAlignment="1" applyProtection="1">
      <alignment horizontal="center" vertical="center" textRotation="90" wrapText="1"/>
    </xf>
    <xf numFmtId="0" fontId="1" fillId="3" borderId="3" xfId="0" applyFont="1" applyFill="1" applyBorder="1" applyAlignment="1" applyProtection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1" fillId="3" borderId="1" xfId="0" applyFont="1" applyFill="1" applyBorder="1" applyAlignment="1" applyProtection="1">
      <alignment horizontal="center" vertical="center" textRotation="90" wrapText="1"/>
    </xf>
    <xf numFmtId="0" fontId="7" fillId="3" borderId="0" xfId="0" applyFont="1" applyFill="1" applyBorder="1" applyAlignment="1" applyProtection="1"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textRotation="90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1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/>
      <protection locked="0"/>
    </xf>
    <xf numFmtId="0" fontId="3" fillId="3" borderId="4" xfId="0" applyFont="1" applyFill="1" applyBorder="1" applyAlignment="1" applyProtection="1">
      <alignment horizontal="right" vertical="center"/>
    </xf>
    <xf numFmtId="0" fontId="3" fillId="2" borderId="0" xfId="1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NANKUT-datavorner-2016-tarek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hengavit/Shengavit%20&#1405;&#1398;&#1377;&#1398;&#1391;%20&#1380;&#1377;&#1407;&#1377;&#1406;&#1400;&#1408;2016%20kisamja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2017/LRACVAC/Marzer/Aragacotn/Aragacotn%20Snank%20datavo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ամենը"/>
      <sheetName val="Ա.Դանիելյան"/>
      <sheetName val="Ռ. Բունիաթյան"/>
      <sheetName val="Ս.Հովսեփյան"/>
      <sheetName val="Ս.Թադևոսյան"/>
    </sheetNames>
    <sheetDataSet>
      <sheetData sheetId="0"/>
      <sheetData sheetId="1">
        <row r="19">
          <cell r="F19">
            <v>89</v>
          </cell>
          <cell r="G19">
            <v>89</v>
          </cell>
          <cell r="J19">
            <v>9</v>
          </cell>
          <cell r="K19">
            <v>80</v>
          </cell>
          <cell r="M19">
            <v>41</v>
          </cell>
          <cell r="P19">
            <v>39</v>
          </cell>
          <cell r="T19">
            <v>3</v>
          </cell>
          <cell r="U19">
            <v>87</v>
          </cell>
        </row>
        <row r="20">
          <cell r="F20">
            <v>25</v>
          </cell>
          <cell r="G20">
            <v>25</v>
          </cell>
          <cell r="I20">
            <v>1</v>
          </cell>
          <cell r="J20">
            <v>2</v>
          </cell>
          <cell r="K20">
            <v>22</v>
          </cell>
          <cell r="M20">
            <v>11</v>
          </cell>
          <cell r="N20">
            <v>1</v>
          </cell>
          <cell r="P20">
            <v>10</v>
          </cell>
          <cell r="U20">
            <v>22</v>
          </cell>
        </row>
        <row r="21">
          <cell r="F21">
            <v>47</v>
          </cell>
          <cell r="G21">
            <v>43</v>
          </cell>
          <cell r="H21">
            <v>4</v>
          </cell>
          <cell r="J21">
            <v>18</v>
          </cell>
          <cell r="K21">
            <v>29</v>
          </cell>
          <cell r="M21">
            <v>16</v>
          </cell>
          <cell r="N21">
            <v>1</v>
          </cell>
          <cell r="P21">
            <v>12</v>
          </cell>
          <cell r="T21">
            <v>2</v>
          </cell>
          <cell r="U21">
            <v>44</v>
          </cell>
          <cell r="V21">
            <v>2</v>
          </cell>
        </row>
      </sheetData>
      <sheetData sheetId="2">
        <row r="19">
          <cell r="F19">
            <v>81</v>
          </cell>
          <cell r="G19">
            <v>81</v>
          </cell>
          <cell r="J19">
            <v>14</v>
          </cell>
          <cell r="K19">
            <v>67</v>
          </cell>
          <cell r="M19">
            <v>48</v>
          </cell>
          <cell r="N19">
            <v>2</v>
          </cell>
          <cell r="P19">
            <v>17</v>
          </cell>
          <cell r="T19">
            <v>15</v>
          </cell>
          <cell r="U19">
            <v>114</v>
          </cell>
          <cell r="V19">
            <v>4</v>
          </cell>
        </row>
        <row r="20">
          <cell r="F20">
            <v>37</v>
          </cell>
          <cell r="G20">
            <v>37</v>
          </cell>
          <cell r="J20">
            <v>7</v>
          </cell>
          <cell r="K20">
            <v>30</v>
          </cell>
          <cell r="M20">
            <v>11</v>
          </cell>
          <cell r="P20">
            <v>19</v>
          </cell>
          <cell r="T20">
            <v>2</v>
          </cell>
          <cell r="U20">
            <v>37</v>
          </cell>
          <cell r="V20">
            <v>2</v>
          </cell>
        </row>
        <row r="21">
          <cell r="F21">
            <v>46</v>
          </cell>
          <cell r="G21">
            <v>41</v>
          </cell>
          <cell r="H21">
            <v>5</v>
          </cell>
          <cell r="I21">
            <v>1</v>
          </cell>
          <cell r="J21">
            <v>6</v>
          </cell>
          <cell r="K21">
            <v>39</v>
          </cell>
          <cell r="M21">
            <v>25</v>
          </cell>
          <cell r="N21">
            <v>2</v>
          </cell>
          <cell r="P21">
            <v>12</v>
          </cell>
          <cell r="T21">
            <v>8</v>
          </cell>
          <cell r="U21">
            <v>99</v>
          </cell>
          <cell r="V21">
            <v>1</v>
          </cell>
        </row>
      </sheetData>
      <sheetData sheetId="3">
        <row r="19">
          <cell r="T19">
            <v>3</v>
          </cell>
          <cell r="U19">
            <v>15</v>
          </cell>
        </row>
        <row r="20">
          <cell r="T20">
            <v>1</v>
          </cell>
        </row>
        <row r="21">
          <cell r="T21">
            <v>1</v>
          </cell>
          <cell r="U21">
            <v>7</v>
          </cell>
        </row>
      </sheetData>
      <sheetData sheetId="4">
        <row r="19">
          <cell r="F19">
            <v>140</v>
          </cell>
          <cell r="G19">
            <v>140</v>
          </cell>
          <cell r="I19">
            <v>1</v>
          </cell>
          <cell r="J19">
            <v>4</v>
          </cell>
          <cell r="K19">
            <v>135</v>
          </cell>
          <cell r="M19">
            <v>65</v>
          </cell>
          <cell r="N19">
            <v>12</v>
          </cell>
          <cell r="P19">
            <v>58</v>
          </cell>
          <cell r="T19">
            <v>9</v>
          </cell>
          <cell r="U19">
            <v>245</v>
          </cell>
          <cell r="V19">
            <v>2</v>
          </cell>
        </row>
        <row r="20">
          <cell r="F20">
            <v>16</v>
          </cell>
          <cell r="G20">
            <v>16</v>
          </cell>
          <cell r="J20">
            <v>1</v>
          </cell>
          <cell r="K20">
            <v>15</v>
          </cell>
          <cell r="M20">
            <v>15</v>
          </cell>
          <cell r="T20">
            <v>4</v>
          </cell>
          <cell r="U20">
            <v>18</v>
          </cell>
        </row>
        <row r="21">
          <cell r="F21">
            <v>20</v>
          </cell>
          <cell r="G21">
            <v>16</v>
          </cell>
          <cell r="H21">
            <v>4</v>
          </cell>
          <cell r="J21">
            <v>6</v>
          </cell>
          <cell r="K21">
            <v>14</v>
          </cell>
          <cell r="M21">
            <v>14</v>
          </cell>
          <cell r="T21">
            <v>19</v>
          </cell>
          <cell r="U21">
            <v>65</v>
          </cell>
          <cell r="V21">
            <v>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մենը"/>
      <sheetName val="Ա.Կուբանյան"/>
      <sheetName val="Ա.Չիչոյան"/>
      <sheetName val="Ն Հովսեփյան"/>
    </sheetNames>
    <sheetDataSet>
      <sheetData sheetId="0" refreshError="1"/>
      <sheetData sheetId="1">
        <row r="19">
          <cell r="E19">
            <v>80</v>
          </cell>
          <cell r="H19">
            <v>0</v>
          </cell>
          <cell r="R19">
            <v>0</v>
          </cell>
        </row>
        <row r="20">
          <cell r="E20">
            <v>13</v>
          </cell>
          <cell r="H20">
            <v>0</v>
          </cell>
          <cell r="I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</sheetData>
      <sheetData sheetId="2">
        <row r="19">
          <cell r="E19">
            <v>25</v>
          </cell>
          <cell r="H19">
            <v>1</v>
          </cell>
          <cell r="R19">
            <v>0</v>
          </cell>
        </row>
        <row r="20">
          <cell r="E20">
            <v>3</v>
          </cell>
          <cell r="I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մենը"/>
      <sheetName val="Գ.Նարինյան"/>
      <sheetName val="Գ.Խաչատրյան"/>
    </sheetNames>
    <sheetDataSet>
      <sheetData sheetId="0" refreshError="1"/>
      <sheetData sheetId="1">
        <row r="19">
          <cell r="E19">
            <v>7</v>
          </cell>
          <cell r="J19">
            <v>1</v>
          </cell>
          <cell r="M19">
            <v>5</v>
          </cell>
          <cell r="T19">
            <v>2</v>
          </cell>
        </row>
        <row r="20">
          <cell r="J20">
            <v>1</v>
          </cell>
          <cell r="M20">
            <v>1</v>
          </cell>
        </row>
        <row r="21">
          <cell r="E21">
            <v>13</v>
          </cell>
          <cell r="H21">
            <v>1</v>
          </cell>
          <cell r="J21">
            <v>3</v>
          </cell>
          <cell r="T21">
            <v>4</v>
          </cell>
        </row>
      </sheetData>
      <sheetData sheetId="2">
        <row r="19">
          <cell r="E19">
            <v>41</v>
          </cell>
          <cell r="J19">
            <v>1</v>
          </cell>
          <cell r="M19">
            <v>8</v>
          </cell>
          <cell r="T19">
            <v>11</v>
          </cell>
          <cell r="U19">
            <v>58</v>
          </cell>
        </row>
        <row r="20">
          <cell r="E20">
            <v>9</v>
          </cell>
          <cell r="J20">
            <v>2</v>
          </cell>
          <cell r="M20">
            <v>2</v>
          </cell>
          <cell r="T20">
            <v>1</v>
          </cell>
          <cell r="U20">
            <v>14</v>
          </cell>
        </row>
        <row r="21">
          <cell r="E21">
            <v>63</v>
          </cell>
          <cell r="H21">
            <v>4</v>
          </cell>
          <cell r="J21">
            <v>6</v>
          </cell>
          <cell r="N21">
            <v>1</v>
          </cell>
          <cell r="T21">
            <v>15</v>
          </cell>
          <cell r="U21">
            <v>83</v>
          </cell>
          <cell r="V21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7"/>
  <sheetViews>
    <sheetView tabSelected="1" topLeftCell="A10" zoomScale="80" zoomScaleNormal="80" workbookViewId="0">
      <selection activeCell="E28" sqref="E28"/>
    </sheetView>
  </sheetViews>
  <sheetFormatPr defaultRowHeight="15" x14ac:dyDescent="0.2"/>
  <cols>
    <col min="1" max="1" width="9.140625" style="31" customWidth="1"/>
    <col min="2" max="2" width="11.28515625" style="31" customWidth="1"/>
    <col min="3" max="3" width="11" style="31" customWidth="1"/>
    <col min="4" max="4" width="11.7109375" style="31" customWidth="1"/>
    <col min="5" max="5" width="11" style="31" customWidth="1"/>
    <col min="6" max="6" width="6.85546875" style="31" customWidth="1"/>
    <col min="7" max="7" width="8.140625" style="31" customWidth="1"/>
    <col min="8" max="8" width="9" style="31" customWidth="1"/>
    <col min="9" max="9" width="7.5703125" style="31" customWidth="1"/>
    <col min="10" max="10" width="7.85546875" style="31" customWidth="1"/>
    <col min="11" max="11" width="9.5703125" style="31" customWidth="1"/>
    <col min="12" max="12" width="6.7109375" style="31" customWidth="1"/>
    <col min="13" max="13" width="10.140625" style="31" customWidth="1"/>
    <col min="14" max="15" width="10.28515625" style="31" customWidth="1"/>
    <col min="16" max="16" width="9.28515625" style="31" customWidth="1"/>
    <col min="17" max="17" width="5.5703125" style="31" customWidth="1"/>
    <col min="18" max="18" width="8" style="31" customWidth="1"/>
    <col min="19" max="19" width="9" style="31" customWidth="1"/>
    <col min="20" max="20" width="9.42578125" style="31" customWidth="1"/>
    <col min="21" max="21" width="10.28515625" style="31" customWidth="1"/>
    <col min="22" max="22" width="12.140625" style="31" customWidth="1"/>
    <col min="23" max="24" width="9.140625" style="31" hidden="1" customWidth="1"/>
    <col min="25" max="25" width="7.5703125" style="31" hidden="1" customWidth="1"/>
    <col min="26" max="26" width="8" style="31" hidden="1" customWidth="1"/>
    <col min="27" max="27" width="8.5703125" style="31" hidden="1" customWidth="1"/>
    <col min="28" max="28" width="8.42578125" style="31" hidden="1" customWidth="1"/>
    <col min="29" max="29" width="8" style="31" hidden="1" customWidth="1"/>
    <col min="30" max="30" width="8.140625" style="31" hidden="1" customWidth="1"/>
    <col min="31" max="16384" width="9.140625" style="31"/>
  </cols>
  <sheetData>
    <row r="1" spans="1:22" s="37" customFormat="1" ht="18.75" customHeight="1" x14ac:dyDescent="0.2">
      <c r="A1" s="80" t="s">
        <v>27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22" s="37" customFormat="1" ht="19.5" customHeight="1" x14ac:dyDescent="0.2">
      <c r="A2" s="81" t="s">
        <v>39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37" customFormat="1" ht="18.75" customHeight="1" x14ac:dyDescent="0.2">
      <c r="A3" s="82"/>
      <c r="B3" s="82"/>
      <c r="C3" s="82"/>
      <c r="D3" s="82"/>
      <c r="E3" s="82"/>
      <c r="F3" s="82"/>
      <c r="G3" s="82"/>
      <c r="H3" s="83" t="s">
        <v>38</v>
      </c>
      <c r="I3" s="83"/>
      <c r="J3" s="83"/>
      <c r="K3" s="83"/>
      <c r="L3" s="83"/>
      <c r="M3" s="83"/>
      <c r="N3" s="83"/>
      <c r="O3" s="83"/>
      <c r="P3" s="49"/>
      <c r="Q3" s="49"/>
      <c r="R3" s="49"/>
      <c r="S3" s="49"/>
      <c r="T3" s="49"/>
      <c r="U3" s="84" t="s">
        <v>35</v>
      </c>
      <c r="V3" s="84"/>
    </row>
    <row r="4" spans="1:22" s="37" customFormat="1" ht="41.25" customHeight="1" x14ac:dyDescent="0.2">
      <c r="A4" s="62"/>
      <c r="B4" s="85" t="s">
        <v>31</v>
      </c>
      <c r="C4" s="85"/>
      <c r="D4" s="85"/>
      <c r="E4" s="63" t="s">
        <v>26</v>
      </c>
      <c r="F4" s="79" t="s">
        <v>25</v>
      </c>
      <c r="G4" s="79"/>
      <c r="H4" s="79"/>
      <c r="I4" s="79"/>
      <c r="J4" s="79"/>
      <c r="K4" s="79"/>
      <c r="L4" s="76" t="s">
        <v>29</v>
      </c>
      <c r="M4" s="67" t="s">
        <v>24</v>
      </c>
      <c r="N4" s="68"/>
      <c r="O4" s="68"/>
      <c r="P4" s="69"/>
      <c r="Q4" s="79" t="s">
        <v>23</v>
      </c>
      <c r="R4" s="79"/>
      <c r="S4" s="79"/>
      <c r="T4" s="62" t="s">
        <v>22</v>
      </c>
      <c r="U4" s="63" t="s">
        <v>21</v>
      </c>
      <c r="V4" s="62" t="s">
        <v>20</v>
      </c>
    </row>
    <row r="5" spans="1:22" s="37" customFormat="1" ht="53.25" customHeight="1" x14ac:dyDescent="0.2">
      <c r="A5" s="62"/>
      <c r="B5" s="85"/>
      <c r="C5" s="85"/>
      <c r="D5" s="85"/>
      <c r="E5" s="64"/>
      <c r="F5" s="79"/>
      <c r="G5" s="79"/>
      <c r="H5" s="79"/>
      <c r="I5" s="79"/>
      <c r="J5" s="79"/>
      <c r="K5" s="79"/>
      <c r="L5" s="77"/>
      <c r="M5" s="70"/>
      <c r="N5" s="71"/>
      <c r="O5" s="71"/>
      <c r="P5" s="72"/>
      <c r="Q5" s="79"/>
      <c r="R5" s="79"/>
      <c r="S5" s="79"/>
      <c r="T5" s="62"/>
      <c r="U5" s="64"/>
      <c r="V5" s="62"/>
    </row>
    <row r="6" spans="1:22" s="37" customFormat="1" ht="33.75" customHeight="1" x14ac:dyDescent="0.2">
      <c r="A6" s="62"/>
      <c r="B6" s="85"/>
      <c r="C6" s="85"/>
      <c r="D6" s="85"/>
      <c r="E6" s="64"/>
      <c r="F6" s="62" t="s">
        <v>12</v>
      </c>
      <c r="G6" s="62" t="s">
        <v>19</v>
      </c>
      <c r="H6" s="62" t="s">
        <v>18</v>
      </c>
      <c r="I6" s="79" t="s">
        <v>17</v>
      </c>
      <c r="J6" s="79"/>
      <c r="K6" s="79"/>
      <c r="L6" s="77"/>
      <c r="M6" s="62" t="s">
        <v>16</v>
      </c>
      <c r="N6" s="62" t="s">
        <v>15</v>
      </c>
      <c r="O6" s="62" t="s">
        <v>14</v>
      </c>
      <c r="P6" s="63" t="s">
        <v>13</v>
      </c>
      <c r="Q6" s="62" t="s">
        <v>12</v>
      </c>
      <c r="R6" s="62" t="s">
        <v>11</v>
      </c>
      <c r="S6" s="66" t="s">
        <v>10</v>
      </c>
      <c r="T6" s="62"/>
      <c r="U6" s="64"/>
      <c r="V6" s="62"/>
    </row>
    <row r="7" spans="1:22" s="37" customFormat="1" ht="18.75" customHeight="1" x14ac:dyDescent="0.2">
      <c r="A7" s="62"/>
      <c r="B7" s="85"/>
      <c r="C7" s="85"/>
      <c r="D7" s="85"/>
      <c r="E7" s="64"/>
      <c r="F7" s="62"/>
      <c r="G7" s="62"/>
      <c r="H7" s="62"/>
      <c r="I7" s="79"/>
      <c r="J7" s="79"/>
      <c r="K7" s="79"/>
      <c r="L7" s="77"/>
      <c r="M7" s="62"/>
      <c r="N7" s="62"/>
      <c r="O7" s="62"/>
      <c r="P7" s="64"/>
      <c r="Q7" s="62"/>
      <c r="R7" s="62"/>
      <c r="S7" s="66"/>
      <c r="T7" s="62"/>
      <c r="U7" s="64"/>
      <c r="V7" s="62"/>
    </row>
    <row r="8" spans="1:22" s="37" customFormat="1" ht="30" customHeight="1" x14ac:dyDescent="0.2">
      <c r="A8" s="62"/>
      <c r="B8" s="85"/>
      <c r="C8" s="85"/>
      <c r="D8" s="85"/>
      <c r="E8" s="64"/>
      <c r="F8" s="62"/>
      <c r="G8" s="62"/>
      <c r="H8" s="62"/>
      <c r="I8" s="62" t="s">
        <v>9</v>
      </c>
      <c r="J8" s="62" t="s">
        <v>8</v>
      </c>
      <c r="K8" s="62" t="s">
        <v>7</v>
      </c>
      <c r="L8" s="77"/>
      <c r="M8" s="62"/>
      <c r="N8" s="62"/>
      <c r="O8" s="62"/>
      <c r="P8" s="64"/>
      <c r="Q8" s="62"/>
      <c r="R8" s="62"/>
      <c r="S8" s="66"/>
      <c r="T8" s="62"/>
      <c r="U8" s="64"/>
      <c r="V8" s="62"/>
    </row>
    <row r="9" spans="1:22" s="37" customFormat="1" ht="15" customHeight="1" x14ac:dyDescent="0.2">
      <c r="A9" s="62"/>
      <c r="B9" s="85"/>
      <c r="C9" s="85"/>
      <c r="D9" s="85"/>
      <c r="E9" s="64"/>
      <c r="F9" s="62"/>
      <c r="G9" s="62"/>
      <c r="H9" s="62"/>
      <c r="I9" s="62"/>
      <c r="J9" s="62"/>
      <c r="K9" s="62"/>
      <c r="L9" s="77"/>
      <c r="M9" s="62"/>
      <c r="N9" s="62"/>
      <c r="O9" s="62"/>
      <c r="P9" s="64"/>
      <c r="Q9" s="62"/>
      <c r="R9" s="62"/>
      <c r="S9" s="66"/>
      <c r="T9" s="62"/>
      <c r="U9" s="64"/>
      <c r="V9" s="62"/>
    </row>
    <row r="10" spans="1:22" s="37" customFormat="1" ht="15" customHeight="1" x14ac:dyDescent="0.2">
      <c r="A10" s="62"/>
      <c r="B10" s="85"/>
      <c r="C10" s="85"/>
      <c r="D10" s="85"/>
      <c r="E10" s="64"/>
      <c r="F10" s="62"/>
      <c r="G10" s="62"/>
      <c r="H10" s="62"/>
      <c r="I10" s="62"/>
      <c r="J10" s="62"/>
      <c r="K10" s="62"/>
      <c r="L10" s="77"/>
      <c r="M10" s="62"/>
      <c r="N10" s="62"/>
      <c r="O10" s="62"/>
      <c r="P10" s="64"/>
      <c r="Q10" s="62"/>
      <c r="R10" s="62"/>
      <c r="S10" s="66"/>
      <c r="T10" s="62"/>
      <c r="U10" s="64"/>
      <c r="V10" s="62"/>
    </row>
    <row r="11" spans="1:22" s="37" customFormat="1" ht="15" customHeight="1" x14ac:dyDescent="0.2">
      <c r="A11" s="62"/>
      <c r="B11" s="85"/>
      <c r="C11" s="85"/>
      <c r="D11" s="85"/>
      <c r="E11" s="64"/>
      <c r="F11" s="62"/>
      <c r="G11" s="62"/>
      <c r="H11" s="62"/>
      <c r="I11" s="62"/>
      <c r="J11" s="62"/>
      <c r="K11" s="62"/>
      <c r="L11" s="77"/>
      <c r="M11" s="62"/>
      <c r="N11" s="62"/>
      <c r="O11" s="62"/>
      <c r="P11" s="64"/>
      <c r="Q11" s="62"/>
      <c r="R11" s="62"/>
      <c r="S11" s="66"/>
      <c r="T11" s="62"/>
      <c r="U11" s="64"/>
      <c r="V11" s="62"/>
    </row>
    <row r="12" spans="1:22" s="37" customFormat="1" ht="15" customHeight="1" x14ac:dyDescent="0.2">
      <c r="A12" s="62"/>
      <c r="B12" s="85"/>
      <c r="C12" s="85"/>
      <c r="D12" s="85"/>
      <c r="E12" s="64"/>
      <c r="F12" s="62"/>
      <c r="G12" s="62"/>
      <c r="H12" s="62"/>
      <c r="I12" s="62"/>
      <c r="J12" s="62"/>
      <c r="K12" s="62"/>
      <c r="L12" s="77"/>
      <c r="M12" s="62"/>
      <c r="N12" s="62"/>
      <c r="O12" s="62"/>
      <c r="P12" s="64"/>
      <c r="Q12" s="62"/>
      <c r="R12" s="62"/>
      <c r="S12" s="66"/>
      <c r="T12" s="62"/>
      <c r="U12" s="64"/>
      <c r="V12" s="62"/>
    </row>
    <row r="13" spans="1:22" s="37" customFormat="1" ht="15" customHeight="1" x14ac:dyDescent="0.2">
      <c r="A13" s="62"/>
      <c r="B13" s="85"/>
      <c r="C13" s="85"/>
      <c r="D13" s="85"/>
      <c r="E13" s="64"/>
      <c r="F13" s="62"/>
      <c r="G13" s="62"/>
      <c r="H13" s="62"/>
      <c r="I13" s="62"/>
      <c r="J13" s="62"/>
      <c r="K13" s="62"/>
      <c r="L13" s="77"/>
      <c r="M13" s="62"/>
      <c r="N13" s="62"/>
      <c r="O13" s="62"/>
      <c r="P13" s="64"/>
      <c r="Q13" s="62"/>
      <c r="R13" s="62"/>
      <c r="S13" s="66"/>
      <c r="T13" s="62"/>
      <c r="U13" s="64"/>
      <c r="V13" s="62"/>
    </row>
    <row r="14" spans="1:22" s="37" customFormat="1" ht="15" customHeight="1" x14ac:dyDescent="0.2">
      <c r="A14" s="62"/>
      <c r="B14" s="85"/>
      <c r="C14" s="85"/>
      <c r="D14" s="85"/>
      <c r="E14" s="64"/>
      <c r="F14" s="62"/>
      <c r="G14" s="62"/>
      <c r="H14" s="62"/>
      <c r="I14" s="62"/>
      <c r="J14" s="62"/>
      <c r="K14" s="62"/>
      <c r="L14" s="77"/>
      <c r="M14" s="62"/>
      <c r="N14" s="62"/>
      <c r="O14" s="62"/>
      <c r="P14" s="64"/>
      <c r="Q14" s="62"/>
      <c r="R14" s="62"/>
      <c r="S14" s="66"/>
      <c r="T14" s="62"/>
      <c r="U14" s="64"/>
      <c r="V14" s="62"/>
    </row>
    <row r="15" spans="1:22" s="37" customFormat="1" ht="15" customHeight="1" x14ac:dyDescent="0.2">
      <c r="A15" s="62"/>
      <c r="B15" s="85"/>
      <c r="C15" s="85"/>
      <c r="D15" s="85"/>
      <c r="E15" s="64"/>
      <c r="F15" s="62"/>
      <c r="G15" s="62"/>
      <c r="H15" s="62"/>
      <c r="I15" s="62"/>
      <c r="J15" s="62"/>
      <c r="K15" s="62"/>
      <c r="L15" s="77"/>
      <c r="M15" s="62"/>
      <c r="N15" s="62"/>
      <c r="O15" s="62"/>
      <c r="P15" s="64"/>
      <c r="Q15" s="62"/>
      <c r="R15" s="62"/>
      <c r="S15" s="66"/>
      <c r="T15" s="62"/>
      <c r="U15" s="64"/>
      <c r="V15" s="62"/>
    </row>
    <row r="16" spans="1:22" s="37" customFormat="1" ht="15" customHeight="1" x14ac:dyDescent="0.2">
      <c r="A16" s="62"/>
      <c r="B16" s="85"/>
      <c r="C16" s="85"/>
      <c r="D16" s="85"/>
      <c r="E16" s="64"/>
      <c r="F16" s="62"/>
      <c r="G16" s="62"/>
      <c r="H16" s="62"/>
      <c r="I16" s="62"/>
      <c r="J16" s="62"/>
      <c r="K16" s="62"/>
      <c r="L16" s="77"/>
      <c r="M16" s="62"/>
      <c r="N16" s="62"/>
      <c r="O16" s="62"/>
      <c r="P16" s="64"/>
      <c r="Q16" s="62"/>
      <c r="R16" s="62"/>
      <c r="S16" s="66"/>
      <c r="T16" s="62"/>
      <c r="U16" s="64"/>
      <c r="V16" s="62"/>
    </row>
    <row r="17" spans="1:30" s="37" customFormat="1" ht="15" customHeight="1" x14ac:dyDescent="0.2">
      <c r="A17" s="62"/>
      <c r="B17" s="85"/>
      <c r="C17" s="85"/>
      <c r="D17" s="85"/>
      <c r="E17" s="65"/>
      <c r="F17" s="62"/>
      <c r="G17" s="62"/>
      <c r="H17" s="62"/>
      <c r="I17" s="62"/>
      <c r="J17" s="62"/>
      <c r="K17" s="62"/>
      <c r="L17" s="78"/>
      <c r="M17" s="62"/>
      <c r="N17" s="62"/>
      <c r="O17" s="62"/>
      <c r="P17" s="65"/>
      <c r="Q17" s="62"/>
      <c r="R17" s="62"/>
      <c r="S17" s="66"/>
      <c r="T17" s="62"/>
      <c r="U17" s="65"/>
      <c r="V17" s="62"/>
    </row>
    <row r="18" spans="1:30" s="39" customFormat="1" x14ac:dyDescent="0.2">
      <c r="A18" s="41"/>
      <c r="B18" s="73"/>
      <c r="C18" s="74"/>
      <c r="D18" s="75"/>
      <c r="E18" s="40">
        <v>1</v>
      </c>
      <c r="F18" s="41">
        <v>2</v>
      </c>
      <c r="G18" s="40">
        <v>3</v>
      </c>
      <c r="H18" s="41">
        <v>4</v>
      </c>
      <c r="I18" s="40">
        <v>5</v>
      </c>
      <c r="J18" s="41">
        <v>6</v>
      </c>
      <c r="K18" s="40">
        <v>7</v>
      </c>
      <c r="L18" s="40">
        <v>8</v>
      </c>
      <c r="M18" s="40">
        <v>9</v>
      </c>
      <c r="N18" s="40">
        <v>10</v>
      </c>
      <c r="O18" s="40">
        <v>11</v>
      </c>
      <c r="P18" s="40">
        <v>12</v>
      </c>
      <c r="Q18" s="40">
        <v>13</v>
      </c>
      <c r="R18" s="40">
        <v>14</v>
      </c>
      <c r="S18" s="40">
        <v>15</v>
      </c>
      <c r="T18" s="40">
        <v>16</v>
      </c>
      <c r="U18" s="40">
        <v>17</v>
      </c>
      <c r="V18" s="40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37" customFormat="1" ht="51.75" customHeight="1" x14ac:dyDescent="0.2">
      <c r="A19" s="38">
        <v>1</v>
      </c>
      <c r="B19" s="54" t="s">
        <v>4</v>
      </c>
      <c r="C19" s="55"/>
      <c r="D19" s="56"/>
      <c r="E19" s="32">
        <f>SUM(Kentron:Syuniq!E19)</f>
        <v>1951</v>
      </c>
      <c r="F19" s="32">
        <f>SUM(Kentron:Syuniq!F19)</f>
        <v>1967</v>
      </c>
      <c r="G19" s="32">
        <f>SUM(Kentron:Syuniq!G19)</f>
        <v>1926</v>
      </c>
      <c r="H19" s="32">
        <f>SUM(Kentron:Syuniq!H19)</f>
        <v>41</v>
      </c>
      <c r="I19" s="32">
        <f>SUM(Kentron:Syuniq!I19)</f>
        <v>6</v>
      </c>
      <c r="J19" s="32">
        <f>SUM(Kentron:Syuniq!J19)</f>
        <v>248</v>
      </c>
      <c r="K19" s="32">
        <f>SUM(Kentron:Syuniq!K19)</f>
        <v>1713</v>
      </c>
      <c r="L19" s="32">
        <f>SUM(Kentron:Syuniq!L19)</f>
        <v>0</v>
      </c>
      <c r="M19" s="32">
        <f>SUM(Kentron:Syuniq!M19)</f>
        <v>698</v>
      </c>
      <c r="N19" s="32">
        <f>SUM(Kentron:Syuniq!N19)</f>
        <v>44</v>
      </c>
      <c r="O19" s="32">
        <f>SUM(Kentron:Syuniq!O19)</f>
        <v>6</v>
      </c>
      <c r="P19" s="32">
        <f>SUM(Kentron:Syuniq!P19)</f>
        <v>963</v>
      </c>
      <c r="Q19" s="32">
        <f>SUM(Kentron:Syuniq!Q19)</f>
        <v>6</v>
      </c>
      <c r="R19" s="32">
        <f>SUM(Kentron:Syuniq!R19)</f>
        <v>0</v>
      </c>
      <c r="S19" s="32">
        <f>SUM(Kentron:Syuniq!S19)</f>
        <v>6</v>
      </c>
      <c r="T19" s="32">
        <f>SUM(Kentron:Syuniq!T19)</f>
        <v>389</v>
      </c>
      <c r="U19" s="32">
        <f>SUM(Kentron:Syuniq!U19)</f>
        <v>3275</v>
      </c>
      <c r="V19" s="32">
        <f>SUM(Kentron:Syuniq!V19)</f>
        <v>57</v>
      </c>
      <c r="W19" s="21">
        <f>E19+K19</f>
        <v>3664</v>
      </c>
      <c r="X19" s="21">
        <f>L19+T19+U19</f>
        <v>3664</v>
      </c>
      <c r="Y19" s="21">
        <f>F19</f>
        <v>1967</v>
      </c>
      <c r="Z19" s="21">
        <f>G19+H19</f>
        <v>1967</v>
      </c>
      <c r="AA19" s="21">
        <f>F19</f>
        <v>1967</v>
      </c>
      <c r="AB19" s="21">
        <f>I19+J19+K19</f>
        <v>1967</v>
      </c>
      <c r="AC19" s="21">
        <f>K19</f>
        <v>1713</v>
      </c>
      <c r="AD19" s="21">
        <f>M19+N19+O19+P19</f>
        <v>1711</v>
      </c>
    </row>
    <row r="20" spans="1:30" s="36" customFormat="1" ht="59.25" customHeight="1" x14ac:dyDescent="0.2">
      <c r="A20" s="35" t="s">
        <v>3</v>
      </c>
      <c r="B20" s="54" t="s">
        <v>2</v>
      </c>
      <c r="C20" s="55"/>
      <c r="D20" s="56"/>
      <c r="E20" s="32">
        <f>SUM(Kentron:Syuniq!E20)</f>
        <v>395</v>
      </c>
      <c r="F20" s="32">
        <f>SUM(Kentron:Syuniq!F20)</f>
        <v>586</v>
      </c>
      <c r="G20" s="32">
        <f>SUM(Kentron:Syuniq!G20)</f>
        <v>566</v>
      </c>
      <c r="H20" s="32">
        <f>SUM(Kentron:Syuniq!H20)</f>
        <v>20</v>
      </c>
      <c r="I20" s="32">
        <f>SUM(Kentron:Syuniq!I20)</f>
        <v>3</v>
      </c>
      <c r="J20" s="32">
        <f>SUM(Kentron:Syuniq!J20)</f>
        <v>107</v>
      </c>
      <c r="K20" s="32">
        <f>SUM(Kentron:Syuniq!K20)</f>
        <v>476</v>
      </c>
      <c r="L20" s="32">
        <f>SUM(Kentron:Syuniq!L20)</f>
        <v>0</v>
      </c>
      <c r="M20" s="32">
        <f>SUM(Kentron:Syuniq!M20)</f>
        <v>188</v>
      </c>
      <c r="N20" s="32">
        <f>SUM(Kentron:Syuniq!N20)</f>
        <v>14</v>
      </c>
      <c r="O20" s="32">
        <f>SUM(Kentron:Syuniq!O20)</f>
        <v>2</v>
      </c>
      <c r="P20" s="32">
        <f>SUM(Kentron:Syuniq!P20)</f>
        <v>272</v>
      </c>
      <c r="Q20" s="32">
        <f>SUM(Kentron:Syuniq!Q20)</f>
        <v>6</v>
      </c>
      <c r="R20" s="32">
        <f>SUM(Kentron:Syuniq!R20)</f>
        <v>2</v>
      </c>
      <c r="S20" s="32">
        <f>SUM(Kentron:Syuniq!S20)</f>
        <v>4</v>
      </c>
      <c r="T20" s="32">
        <f>SUM(Kentron:Syuniq!T20)</f>
        <v>83</v>
      </c>
      <c r="U20" s="32">
        <f>SUM(Kentron:Syuniq!U20)</f>
        <v>787</v>
      </c>
      <c r="V20" s="32">
        <f>SUM(Kentron:Syuniq!V20)</f>
        <v>11</v>
      </c>
      <c r="W20" s="21">
        <f>E20+K20</f>
        <v>871</v>
      </c>
      <c r="X20" s="21">
        <f>L20+T20+U20</f>
        <v>870</v>
      </c>
      <c r="Y20" s="21">
        <f>F20</f>
        <v>586</v>
      </c>
      <c r="Z20" s="21">
        <f>G20+H20</f>
        <v>586</v>
      </c>
      <c r="AA20" s="21">
        <f>F20</f>
        <v>586</v>
      </c>
      <c r="AB20" s="21">
        <f>I20+J20+K20</f>
        <v>586</v>
      </c>
      <c r="AC20" s="21">
        <f>K20</f>
        <v>476</v>
      </c>
      <c r="AD20" s="21">
        <f>M20+N20+O20+P20</f>
        <v>476</v>
      </c>
    </row>
    <row r="21" spans="1:30" s="34" customFormat="1" ht="63.75" customHeight="1" x14ac:dyDescent="0.2">
      <c r="A21" s="35" t="s">
        <v>1</v>
      </c>
      <c r="B21" s="54" t="s">
        <v>0</v>
      </c>
      <c r="C21" s="55"/>
      <c r="D21" s="56"/>
      <c r="E21" s="32">
        <f>SUM(Kentron:Syuniq!E21)</f>
        <v>2043</v>
      </c>
      <c r="F21" s="32">
        <f>SUM(Kentron:Syuniq!F21)</f>
        <v>1303</v>
      </c>
      <c r="G21" s="32">
        <f>SUM(Kentron:Syuniq!G21)</f>
        <v>1044</v>
      </c>
      <c r="H21" s="32">
        <f>SUM(Kentron:Syuniq!H21)</f>
        <v>259</v>
      </c>
      <c r="I21" s="32">
        <f>SUM(Kentron:Syuniq!I21)</f>
        <v>5</v>
      </c>
      <c r="J21" s="32">
        <f>SUM(Kentron:Syuniq!J21)</f>
        <v>285</v>
      </c>
      <c r="K21" s="32">
        <f>SUM(Kentron:Syuniq!K21)</f>
        <v>1013</v>
      </c>
      <c r="L21" s="32">
        <f>SUM(Kentron:Syuniq!L21)</f>
        <v>0</v>
      </c>
      <c r="M21" s="32">
        <f>SUM(Kentron:Syuniq!M21)</f>
        <v>529</v>
      </c>
      <c r="N21" s="32">
        <f>SUM(Kentron:Syuniq!N21)</f>
        <v>46</v>
      </c>
      <c r="O21" s="32">
        <f>SUM(Kentron:Syuniq!O21)</f>
        <v>11</v>
      </c>
      <c r="P21" s="32">
        <f>SUM(Kentron:Syuniq!P21)</f>
        <v>423</v>
      </c>
      <c r="Q21" s="32">
        <f>SUM(Kentron:Syuniq!Q21)</f>
        <v>8</v>
      </c>
      <c r="R21" s="32">
        <f>SUM(Kentron:Syuniq!R21)</f>
        <v>0</v>
      </c>
      <c r="S21" s="32">
        <f>SUM(Kentron:Syuniq!S21)</f>
        <v>7</v>
      </c>
      <c r="T21" s="32">
        <f>SUM(Kentron:Syuniq!T21)</f>
        <v>411</v>
      </c>
      <c r="U21" s="32">
        <f>SUM(Kentron:Syuniq!U21)</f>
        <v>2643</v>
      </c>
      <c r="V21" s="32">
        <f>SUM(Kentron:Syuniq!V21)</f>
        <v>75</v>
      </c>
      <c r="W21" s="21">
        <f>E21+K21</f>
        <v>3056</v>
      </c>
      <c r="X21" s="21">
        <f>L21+T21+U21</f>
        <v>3054</v>
      </c>
      <c r="Y21" s="21">
        <f>F21</f>
        <v>1303</v>
      </c>
      <c r="Z21" s="21">
        <f>G21+H21</f>
        <v>1303</v>
      </c>
      <c r="AA21" s="21">
        <f>F21</f>
        <v>1303</v>
      </c>
      <c r="AB21" s="21">
        <f>I21+J21+K21</f>
        <v>1303</v>
      </c>
      <c r="AC21" s="21">
        <f>K21</f>
        <v>1013</v>
      </c>
      <c r="AD21" s="21">
        <f>M21+N21+O21+P21</f>
        <v>1009</v>
      </c>
    </row>
    <row r="22" spans="1:30" ht="18" x14ac:dyDescent="0.2">
      <c r="A22" s="33">
        <v>4</v>
      </c>
      <c r="B22" s="57" t="s">
        <v>34</v>
      </c>
      <c r="C22" s="57"/>
      <c r="D22" s="57"/>
      <c r="E22" s="32">
        <f>SUM(Kentron:Syuniq!E22)</f>
        <v>4389</v>
      </c>
      <c r="F22" s="32">
        <f>SUM(Kentron:Syuniq!F22)</f>
        <v>3856</v>
      </c>
      <c r="G22" s="32">
        <f>SUM(Kentron:Syuniq!G22)</f>
        <v>3536</v>
      </c>
      <c r="H22" s="32">
        <f>SUM(Kentron:Syuniq!H22)</f>
        <v>320</v>
      </c>
      <c r="I22" s="32">
        <f>SUM(Kentron:Syuniq!I22)</f>
        <v>14</v>
      </c>
      <c r="J22" s="32">
        <f>SUM(Kentron:Syuniq!J22)</f>
        <v>640</v>
      </c>
      <c r="K22" s="32">
        <f>SUM(Kentron:Syuniq!K22)</f>
        <v>3202</v>
      </c>
      <c r="L22" s="32">
        <f>SUM(Kentron:Syuniq!L22)</f>
        <v>0</v>
      </c>
      <c r="M22" s="32">
        <f>SUM(Kentron:Syuniq!M22)</f>
        <v>1415</v>
      </c>
      <c r="N22" s="32">
        <f>SUM(Kentron:Syuniq!N22)</f>
        <v>104</v>
      </c>
      <c r="O22" s="32">
        <f>SUM(Kentron:Syuniq!O22)</f>
        <v>19</v>
      </c>
      <c r="P22" s="32">
        <f>SUM(Kentron:Syuniq!P22)</f>
        <v>1658</v>
      </c>
      <c r="Q22" s="32">
        <f>SUM(Kentron:Syuniq!Q22)</f>
        <v>20</v>
      </c>
      <c r="R22" s="32">
        <f>SUM(Kentron:Syuniq!R22)</f>
        <v>2</v>
      </c>
      <c r="S22" s="32">
        <f>SUM(Kentron:Syuniq!S22)</f>
        <v>17</v>
      </c>
      <c r="T22" s="32">
        <f>SUM(Kentron:Syuniq!T22)</f>
        <v>884</v>
      </c>
      <c r="U22" s="32">
        <f>SUM(Kentron:Syuniq!U22)</f>
        <v>6705</v>
      </c>
      <c r="V22" s="32">
        <f>SUM(Kentron:Syuniq!V22)</f>
        <v>142</v>
      </c>
      <c r="W22" s="21">
        <f>E22+K22</f>
        <v>7591</v>
      </c>
      <c r="X22" s="21">
        <f>L22+T22+U22</f>
        <v>7589</v>
      </c>
      <c r="Y22" s="21">
        <f>F22</f>
        <v>3856</v>
      </c>
      <c r="Z22" s="21">
        <f>G22+H22</f>
        <v>3856</v>
      </c>
      <c r="AA22" s="21">
        <f>F22</f>
        <v>3856</v>
      </c>
      <c r="AB22" s="21">
        <f>I22+J22+K22</f>
        <v>3856</v>
      </c>
      <c r="AC22" s="21">
        <f>K22</f>
        <v>3202</v>
      </c>
      <c r="AD22" s="21">
        <f>M22+N22+O22+P22</f>
        <v>3196</v>
      </c>
    </row>
    <row r="23" spans="1:30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 x14ac:dyDescent="0.2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  <row r="26" spans="1:30" x14ac:dyDescent="0.2">
      <c r="B26" s="58" t="s">
        <v>61</v>
      </c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</row>
    <row r="27" spans="1:30" x14ac:dyDescent="0.2">
      <c r="B27" s="48" t="s">
        <v>37</v>
      </c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</row>
  </sheetData>
  <mergeCells count="41">
    <mergeCell ref="A1:V1"/>
    <mergeCell ref="A2:V2"/>
    <mergeCell ref="A3:G3"/>
    <mergeCell ref="H3:O3"/>
    <mergeCell ref="U3:V3"/>
    <mergeCell ref="A4:A17"/>
    <mergeCell ref="B4:D17"/>
    <mergeCell ref="E4:E17"/>
    <mergeCell ref="F4:K5"/>
    <mergeCell ref="Q4:S5"/>
    <mergeCell ref="I8:I17"/>
    <mergeCell ref="J8:J17"/>
    <mergeCell ref="K8:K17"/>
    <mergeCell ref="B18:D18"/>
    <mergeCell ref="L4:L17"/>
    <mergeCell ref="M6:M17"/>
    <mergeCell ref="G6:G17"/>
    <mergeCell ref="H6:H17"/>
    <mergeCell ref="I6:K7"/>
    <mergeCell ref="Q6:Q17"/>
    <mergeCell ref="T4:T17"/>
    <mergeCell ref="U4:U17"/>
    <mergeCell ref="R6:R17"/>
    <mergeCell ref="S6:S17"/>
    <mergeCell ref="M4:P5"/>
    <mergeCell ref="B26:W26"/>
    <mergeCell ref="B23:W23"/>
    <mergeCell ref="B24:W24"/>
    <mergeCell ref="V4:V17"/>
    <mergeCell ref="F6:F17"/>
    <mergeCell ref="AA18:AB18"/>
    <mergeCell ref="Y18:Z18"/>
    <mergeCell ref="N6:N17"/>
    <mergeCell ref="O6:O17"/>
    <mergeCell ref="P6:P17"/>
    <mergeCell ref="AC18:AD18"/>
    <mergeCell ref="B19:D19"/>
    <mergeCell ref="B20:D20"/>
    <mergeCell ref="B21:D21"/>
    <mergeCell ref="B22:D22"/>
    <mergeCell ref="W18:X18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3" zoomScale="90" zoomScaleNormal="90" workbookViewId="0">
      <selection activeCell="O6" sqref="O6:O17"/>
    </sheetView>
  </sheetViews>
  <sheetFormatPr defaultRowHeight="15" x14ac:dyDescent="0.2"/>
  <cols>
    <col min="1" max="1" width="9.140625" style="31" customWidth="1"/>
    <col min="2" max="2" width="11.28515625" style="31" customWidth="1"/>
    <col min="3" max="3" width="11" style="31" customWidth="1"/>
    <col min="4" max="4" width="11.7109375" style="31" customWidth="1"/>
    <col min="5" max="5" width="11" style="31" customWidth="1"/>
    <col min="6" max="6" width="6.85546875" style="31" customWidth="1"/>
    <col min="7" max="7" width="8.140625" style="31" customWidth="1"/>
    <col min="8" max="8" width="9" style="31" customWidth="1"/>
    <col min="9" max="9" width="7.5703125" style="31" customWidth="1"/>
    <col min="10" max="10" width="7.85546875" style="31" customWidth="1"/>
    <col min="11" max="12" width="6.7109375" style="31" customWidth="1"/>
    <col min="13" max="13" width="10.140625" style="31" customWidth="1"/>
    <col min="14" max="15" width="10.28515625" style="31" customWidth="1"/>
    <col min="16" max="16" width="5.85546875" style="31" customWidth="1"/>
    <col min="17" max="17" width="5.5703125" style="31" customWidth="1"/>
    <col min="18" max="18" width="8" style="31" customWidth="1"/>
    <col min="19" max="19" width="9" style="31" customWidth="1"/>
    <col min="20" max="20" width="9.42578125" style="31" customWidth="1"/>
    <col min="21" max="21" width="10.28515625" style="31" customWidth="1"/>
    <col min="22" max="22" width="12.140625" style="31" customWidth="1"/>
    <col min="23" max="24" width="9.140625" style="31" hidden="1" customWidth="1"/>
    <col min="25" max="25" width="7.5703125" style="31" hidden="1" customWidth="1"/>
    <col min="26" max="26" width="8" style="31" hidden="1" customWidth="1"/>
    <col min="27" max="27" width="8.5703125" style="31" hidden="1" customWidth="1"/>
    <col min="28" max="28" width="8.42578125" style="31" hidden="1" customWidth="1"/>
    <col min="29" max="29" width="8" style="31" hidden="1" customWidth="1"/>
    <col min="30" max="30" width="8.140625" style="31" hidden="1" customWidth="1"/>
    <col min="31" max="16384" width="9.140625" style="31"/>
  </cols>
  <sheetData>
    <row r="1" spans="1:22" s="37" customFormat="1" ht="18.75" customHeight="1" x14ac:dyDescent="0.2">
      <c r="A1" s="80" t="s">
        <v>27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22" s="37" customFormat="1" ht="19.5" customHeight="1" x14ac:dyDescent="0.2">
      <c r="A2" s="81" t="s">
        <v>40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37" customFormat="1" ht="18.75" customHeight="1" x14ac:dyDescent="0.2">
      <c r="A3" s="82"/>
      <c r="B3" s="82"/>
      <c r="C3" s="82"/>
      <c r="D3" s="82"/>
      <c r="E3" s="82"/>
      <c r="F3" s="82"/>
      <c r="G3" s="82"/>
      <c r="H3" s="83" t="s">
        <v>38</v>
      </c>
      <c r="I3" s="83"/>
      <c r="J3" s="83"/>
      <c r="K3" s="83"/>
      <c r="L3" s="83"/>
      <c r="M3" s="83"/>
      <c r="N3" s="83"/>
      <c r="O3" s="83"/>
      <c r="P3" s="49"/>
      <c r="Q3" s="49"/>
      <c r="R3" s="49"/>
      <c r="S3" s="49"/>
      <c r="T3" s="49"/>
      <c r="U3" s="84" t="s">
        <v>35</v>
      </c>
      <c r="V3" s="84"/>
    </row>
    <row r="4" spans="1:22" s="37" customFormat="1" ht="41.25" customHeight="1" x14ac:dyDescent="0.2">
      <c r="A4" s="62"/>
      <c r="B4" s="85" t="s">
        <v>31</v>
      </c>
      <c r="C4" s="85"/>
      <c r="D4" s="85"/>
      <c r="E4" s="63" t="s">
        <v>26</v>
      </c>
      <c r="F4" s="79" t="s">
        <v>25</v>
      </c>
      <c r="G4" s="79"/>
      <c r="H4" s="79"/>
      <c r="I4" s="79"/>
      <c r="J4" s="79"/>
      <c r="K4" s="79"/>
      <c r="L4" s="76" t="s">
        <v>29</v>
      </c>
      <c r="M4" s="67" t="s">
        <v>24</v>
      </c>
      <c r="N4" s="68"/>
      <c r="O4" s="68"/>
      <c r="P4" s="69"/>
      <c r="Q4" s="79" t="s">
        <v>23</v>
      </c>
      <c r="R4" s="79"/>
      <c r="S4" s="79"/>
      <c r="T4" s="62" t="s">
        <v>22</v>
      </c>
      <c r="U4" s="63" t="s">
        <v>21</v>
      </c>
      <c r="V4" s="62" t="s">
        <v>20</v>
      </c>
    </row>
    <row r="5" spans="1:22" s="37" customFormat="1" ht="53.25" customHeight="1" x14ac:dyDescent="0.2">
      <c r="A5" s="62"/>
      <c r="B5" s="85"/>
      <c r="C5" s="85"/>
      <c r="D5" s="85"/>
      <c r="E5" s="64"/>
      <c r="F5" s="79"/>
      <c r="G5" s="79"/>
      <c r="H5" s="79"/>
      <c r="I5" s="79"/>
      <c r="J5" s="79"/>
      <c r="K5" s="79"/>
      <c r="L5" s="77"/>
      <c r="M5" s="70"/>
      <c r="N5" s="71"/>
      <c r="O5" s="71"/>
      <c r="P5" s="72"/>
      <c r="Q5" s="79"/>
      <c r="R5" s="79"/>
      <c r="S5" s="79"/>
      <c r="T5" s="62"/>
      <c r="U5" s="64"/>
      <c r="V5" s="62"/>
    </row>
    <row r="6" spans="1:22" s="37" customFormat="1" ht="33.75" customHeight="1" x14ac:dyDescent="0.2">
      <c r="A6" s="62"/>
      <c r="B6" s="85"/>
      <c r="C6" s="85"/>
      <c r="D6" s="85"/>
      <c r="E6" s="64"/>
      <c r="F6" s="62" t="s">
        <v>12</v>
      </c>
      <c r="G6" s="62" t="s">
        <v>19</v>
      </c>
      <c r="H6" s="62" t="s">
        <v>18</v>
      </c>
      <c r="I6" s="79" t="s">
        <v>17</v>
      </c>
      <c r="J6" s="79"/>
      <c r="K6" s="79"/>
      <c r="L6" s="77"/>
      <c r="M6" s="62" t="s">
        <v>16</v>
      </c>
      <c r="N6" s="62" t="s">
        <v>15</v>
      </c>
      <c r="O6" s="62" t="s">
        <v>14</v>
      </c>
      <c r="P6" s="63" t="s">
        <v>13</v>
      </c>
      <c r="Q6" s="62" t="s">
        <v>12</v>
      </c>
      <c r="R6" s="62" t="s">
        <v>11</v>
      </c>
      <c r="S6" s="66" t="s">
        <v>10</v>
      </c>
      <c r="T6" s="62"/>
      <c r="U6" s="64"/>
      <c r="V6" s="62"/>
    </row>
    <row r="7" spans="1:22" s="37" customFormat="1" ht="18.75" customHeight="1" x14ac:dyDescent="0.2">
      <c r="A7" s="62"/>
      <c r="B7" s="85"/>
      <c r="C7" s="85"/>
      <c r="D7" s="85"/>
      <c r="E7" s="64"/>
      <c r="F7" s="62"/>
      <c r="G7" s="62"/>
      <c r="H7" s="62"/>
      <c r="I7" s="79"/>
      <c r="J7" s="79"/>
      <c r="K7" s="79"/>
      <c r="L7" s="77"/>
      <c r="M7" s="62"/>
      <c r="N7" s="62"/>
      <c r="O7" s="62"/>
      <c r="P7" s="64"/>
      <c r="Q7" s="62"/>
      <c r="R7" s="62"/>
      <c r="S7" s="66"/>
      <c r="T7" s="62"/>
      <c r="U7" s="64"/>
      <c r="V7" s="62"/>
    </row>
    <row r="8" spans="1:22" s="37" customFormat="1" ht="30" customHeight="1" x14ac:dyDescent="0.2">
      <c r="A8" s="62"/>
      <c r="B8" s="85"/>
      <c r="C8" s="85"/>
      <c r="D8" s="85"/>
      <c r="E8" s="64"/>
      <c r="F8" s="62"/>
      <c r="G8" s="62"/>
      <c r="H8" s="62"/>
      <c r="I8" s="62" t="s">
        <v>9</v>
      </c>
      <c r="J8" s="62" t="s">
        <v>8</v>
      </c>
      <c r="K8" s="62" t="s">
        <v>7</v>
      </c>
      <c r="L8" s="77"/>
      <c r="M8" s="62"/>
      <c r="N8" s="62"/>
      <c r="O8" s="62"/>
      <c r="P8" s="64"/>
      <c r="Q8" s="62"/>
      <c r="R8" s="62"/>
      <c r="S8" s="66"/>
      <c r="T8" s="62"/>
      <c r="U8" s="64"/>
      <c r="V8" s="62"/>
    </row>
    <row r="9" spans="1:22" s="37" customFormat="1" ht="15" customHeight="1" x14ac:dyDescent="0.2">
      <c r="A9" s="62"/>
      <c r="B9" s="85"/>
      <c r="C9" s="85"/>
      <c r="D9" s="85"/>
      <c r="E9" s="64"/>
      <c r="F9" s="62"/>
      <c r="G9" s="62"/>
      <c r="H9" s="62"/>
      <c r="I9" s="62"/>
      <c r="J9" s="62"/>
      <c r="K9" s="62"/>
      <c r="L9" s="77"/>
      <c r="M9" s="62"/>
      <c r="N9" s="62"/>
      <c r="O9" s="62"/>
      <c r="P9" s="64"/>
      <c r="Q9" s="62"/>
      <c r="R9" s="62"/>
      <c r="S9" s="66"/>
      <c r="T9" s="62"/>
      <c r="U9" s="64"/>
      <c r="V9" s="62"/>
    </row>
    <row r="10" spans="1:22" s="37" customFormat="1" ht="15" customHeight="1" x14ac:dyDescent="0.2">
      <c r="A10" s="62"/>
      <c r="B10" s="85"/>
      <c r="C10" s="85"/>
      <c r="D10" s="85"/>
      <c r="E10" s="64"/>
      <c r="F10" s="62"/>
      <c r="G10" s="62"/>
      <c r="H10" s="62"/>
      <c r="I10" s="62"/>
      <c r="J10" s="62"/>
      <c r="K10" s="62"/>
      <c r="L10" s="77"/>
      <c r="M10" s="62"/>
      <c r="N10" s="62"/>
      <c r="O10" s="62"/>
      <c r="P10" s="64"/>
      <c r="Q10" s="62"/>
      <c r="R10" s="62"/>
      <c r="S10" s="66"/>
      <c r="T10" s="62"/>
      <c r="U10" s="64"/>
      <c r="V10" s="62"/>
    </row>
    <row r="11" spans="1:22" s="37" customFormat="1" ht="15" customHeight="1" x14ac:dyDescent="0.2">
      <c r="A11" s="62"/>
      <c r="B11" s="85"/>
      <c r="C11" s="85"/>
      <c r="D11" s="85"/>
      <c r="E11" s="64"/>
      <c r="F11" s="62"/>
      <c r="G11" s="62"/>
      <c r="H11" s="62"/>
      <c r="I11" s="62"/>
      <c r="J11" s="62"/>
      <c r="K11" s="62"/>
      <c r="L11" s="77"/>
      <c r="M11" s="62"/>
      <c r="N11" s="62"/>
      <c r="O11" s="62"/>
      <c r="P11" s="64"/>
      <c r="Q11" s="62"/>
      <c r="R11" s="62"/>
      <c r="S11" s="66"/>
      <c r="T11" s="62"/>
      <c r="U11" s="64"/>
      <c r="V11" s="62"/>
    </row>
    <row r="12" spans="1:22" s="37" customFormat="1" ht="15" customHeight="1" x14ac:dyDescent="0.2">
      <c r="A12" s="62"/>
      <c r="B12" s="85"/>
      <c r="C12" s="85"/>
      <c r="D12" s="85"/>
      <c r="E12" s="64"/>
      <c r="F12" s="62"/>
      <c r="G12" s="62"/>
      <c r="H12" s="62"/>
      <c r="I12" s="62"/>
      <c r="J12" s="62"/>
      <c r="K12" s="62"/>
      <c r="L12" s="77"/>
      <c r="M12" s="62"/>
      <c r="N12" s="62"/>
      <c r="O12" s="62"/>
      <c r="P12" s="64"/>
      <c r="Q12" s="62"/>
      <c r="R12" s="62"/>
      <c r="S12" s="66"/>
      <c r="T12" s="62"/>
      <c r="U12" s="64"/>
      <c r="V12" s="62"/>
    </row>
    <row r="13" spans="1:22" s="37" customFormat="1" ht="15" customHeight="1" x14ac:dyDescent="0.2">
      <c r="A13" s="62"/>
      <c r="B13" s="85"/>
      <c r="C13" s="85"/>
      <c r="D13" s="85"/>
      <c r="E13" s="64"/>
      <c r="F13" s="62"/>
      <c r="G13" s="62"/>
      <c r="H13" s="62"/>
      <c r="I13" s="62"/>
      <c r="J13" s="62"/>
      <c r="K13" s="62"/>
      <c r="L13" s="77"/>
      <c r="M13" s="62"/>
      <c r="N13" s="62"/>
      <c r="O13" s="62"/>
      <c r="P13" s="64"/>
      <c r="Q13" s="62"/>
      <c r="R13" s="62"/>
      <c r="S13" s="66"/>
      <c r="T13" s="62"/>
      <c r="U13" s="64"/>
      <c r="V13" s="62"/>
    </row>
    <row r="14" spans="1:22" s="37" customFormat="1" ht="15" customHeight="1" x14ac:dyDescent="0.2">
      <c r="A14" s="62"/>
      <c r="B14" s="85"/>
      <c r="C14" s="85"/>
      <c r="D14" s="85"/>
      <c r="E14" s="64"/>
      <c r="F14" s="62"/>
      <c r="G14" s="62"/>
      <c r="H14" s="62"/>
      <c r="I14" s="62"/>
      <c r="J14" s="62"/>
      <c r="K14" s="62"/>
      <c r="L14" s="77"/>
      <c r="M14" s="62"/>
      <c r="N14" s="62"/>
      <c r="O14" s="62"/>
      <c r="P14" s="64"/>
      <c r="Q14" s="62"/>
      <c r="R14" s="62"/>
      <c r="S14" s="66"/>
      <c r="T14" s="62"/>
      <c r="U14" s="64"/>
      <c r="V14" s="62"/>
    </row>
    <row r="15" spans="1:22" s="37" customFormat="1" ht="15" customHeight="1" x14ac:dyDescent="0.2">
      <c r="A15" s="62"/>
      <c r="B15" s="85"/>
      <c r="C15" s="85"/>
      <c r="D15" s="85"/>
      <c r="E15" s="64"/>
      <c r="F15" s="62"/>
      <c r="G15" s="62"/>
      <c r="H15" s="62"/>
      <c r="I15" s="62"/>
      <c r="J15" s="62"/>
      <c r="K15" s="62"/>
      <c r="L15" s="77"/>
      <c r="M15" s="62"/>
      <c r="N15" s="62"/>
      <c r="O15" s="62"/>
      <c r="P15" s="64"/>
      <c r="Q15" s="62"/>
      <c r="R15" s="62"/>
      <c r="S15" s="66"/>
      <c r="T15" s="62"/>
      <c r="U15" s="64"/>
      <c r="V15" s="62"/>
    </row>
    <row r="16" spans="1:22" s="37" customFormat="1" ht="15" customHeight="1" x14ac:dyDescent="0.2">
      <c r="A16" s="62"/>
      <c r="B16" s="85"/>
      <c r="C16" s="85"/>
      <c r="D16" s="85"/>
      <c r="E16" s="64"/>
      <c r="F16" s="62"/>
      <c r="G16" s="62"/>
      <c r="H16" s="62"/>
      <c r="I16" s="62"/>
      <c r="J16" s="62"/>
      <c r="K16" s="62"/>
      <c r="L16" s="77"/>
      <c r="M16" s="62"/>
      <c r="N16" s="62"/>
      <c r="O16" s="62"/>
      <c r="P16" s="64"/>
      <c r="Q16" s="62"/>
      <c r="R16" s="62"/>
      <c r="S16" s="66"/>
      <c r="T16" s="62"/>
      <c r="U16" s="64"/>
      <c r="V16" s="62"/>
    </row>
    <row r="17" spans="1:30" s="37" customFormat="1" ht="15" customHeight="1" x14ac:dyDescent="0.2">
      <c r="A17" s="62"/>
      <c r="B17" s="85"/>
      <c r="C17" s="85"/>
      <c r="D17" s="85"/>
      <c r="E17" s="65"/>
      <c r="F17" s="62"/>
      <c r="G17" s="62"/>
      <c r="H17" s="62"/>
      <c r="I17" s="62"/>
      <c r="J17" s="62"/>
      <c r="K17" s="62"/>
      <c r="L17" s="78"/>
      <c r="M17" s="62"/>
      <c r="N17" s="62"/>
      <c r="O17" s="62"/>
      <c r="P17" s="65"/>
      <c r="Q17" s="62"/>
      <c r="R17" s="62"/>
      <c r="S17" s="66"/>
      <c r="T17" s="62"/>
      <c r="U17" s="65"/>
      <c r="V17" s="62"/>
    </row>
    <row r="18" spans="1:30" s="39" customFormat="1" x14ac:dyDescent="0.2">
      <c r="A18" s="41"/>
      <c r="B18" s="73"/>
      <c r="C18" s="74"/>
      <c r="D18" s="75"/>
      <c r="E18" s="40">
        <v>1</v>
      </c>
      <c r="F18" s="41">
        <v>2</v>
      </c>
      <c r="G18" s="40">
        <v>3</v>
      </c>
      <c r="H18" s="41">
        <v>4</v>
      </c>
      <c r="I18" s="40">
        <v>5</v>
      </c>
      <c r="J18" s="41">
        <v>6</v>
      </c>
      <c r="K18" s="40">
        <v>7</v>
      </c>
      <c r="L18" s="40">
        <v>8</v>
      </c>
      <c r="M18" s="40">
        <v>9</v>
      </c>
      <c r="N18" s="40">
        <v>10</v>
      </c>
      <c r="O18" s="40">
        <v>11</v>
      </c>
      <c r="P18" s="40">
        <v>12</v>
      </c>
      <c r="Q18" s="40">
        <v>13</v>
      </c>
      <c r="R18" s="40">
        <v>14</v>
      </c>
      <c r="S18" s="40">
        <v>15</v>
      </c>
      <c r="T18" s="40">
        <v>16</v>
      </c>
      <c r="U18" s="40">
        <v>17</v>
      </c>
      <c r="V18" s="40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37" customFormat="1" ht="51.75" customHeight="1" x14ac:dyDescent="0.2">
      <c r="A19" s="38">
        <v>1</v>
      </c>
      <c r="B19" s="54" t="s">
        <v>4</v>
      </c>
      <c r="C19" s="55"/>
      <c r="D19" s="56"/>
      <c r="E19" s="32">
        <v>563</v>
      </c>
      <c r="F19" s="32">
        <v>414</v>
      </c>
      <c r="G19" s="32">
        <v>404</v>
      </c>
      <c r="H19" s="32">
        <v>10</v>
      </c>
      <c r="I19" s="32">
        <v>1</v>
      </c>
      <c r="J19" s="32">
        <v>13</v>
      </c>
      <c r="K19" s="32">
        <v>400</v>
      </c>
      <c r="L19" s="32"/>
      <c r="M19" s="32">
        <v>132</v>
      </c>
      <c r="N19" s="32">
        <v>3</v>
      </c>
      <c r="O19" s="32">
        <v>0</v>
      </c>
      <c r="P19" s="32">
        <v>265</v>
      </c>
      <c r="Q19" s="32">
        <v>0</v>
      </c>
      <c r="R19" s="32">
        <v>0</v>
      </c>
      <c r="S19" s="32">
        <v>0</v>
      </c>
      <c r="T19" s="32">
        <v>120</v>
      </c>
      <c r="U19" s="32">
        <v>843</v>
      </c>
      <c r="V19" s="32">
        <v>21</v>
      </c>
      <c r="W19" s="21">
        <f>E19+K19</f>
        <v>963</v>
      </c>
      <c r="X19" s="21">
        <f>L19+T19+U19</f>
        <v>963</v>
      </c>
      <c r="Y19" s="21">
        <f>F19</f>
        <v>414</v>
      </c>
      <c r="Z19" s="21">
        <f>G19+H19</f>
        <v>414</v>
      </c>
      <c r="AA19" s="21">
        <f>F19</f>
        <v>414</v>
      </c>
      <c r="AB19" s="21">
        <f>I19+J19+K19</f>
        <v>414</v>
      </c>
      <c r="AC19" s="21">
        <f>K19</f>
        <v>400</v>
      </c>
      <c r="AD19" s="21">
        <f>M19+N19+O19+P19</f>
        <v>400</v>
      </c>
    </row>
    <row r="20" spans="1:30" s="36" customFormat="1" ht="59.25" customHeight="1" x14ac:dyDescent="0.2">
      <c r="A20" s="35" t="s">
        <v>3</v>
      </c>
      <c r="B20" s="54" t="s">
        <v>2</v>
      </c>
      <c r="C20" s="55"/>
      <c r="D20" s="56"/>
      <c r="E20" s="32">
        <v>46</v>
      </c>
      <c r="F20" s="32">
        <v>60</v>
      </c>
      <c r="G20" s="32">
        <v>57</v>
      </c>
      <c r="H20" s="32">
        <v>3</v>
      </c>
      <c r="I20" s="32">
        <v>0</v>
      </c>
      <c r="J20" s="32">
        <v>2</v>
      </c>
      <c r="K20" s="32">
        <v>58</v>
      </c>
      <c r="L20" s="32"/>
      <c r="M20" s="32">
        <v>16</v>
      </c>
      <c r="N20" s="32">
        <v>0</v>
      </c>
      <c r="O20" s="32">
        <v>0</v>
      </c>
      <c r="P20" s="32">
        <v>42</v>
      </c>
      <c r="Q20" s="32">
        <v>0</v>
      </c>
      <c r="R20" s="32">
        <v>0</v>
      </c>
      <c r="S20" s="32">
        <v>0</v>
      </c>
      <c r="T20" s="32">
        <v>19</v>
      </c>
      <c r="U20" s="32">
        <v>85</v>
      </c>
      <c r="V20" s="32">
        <v>1</v>
      </c>
      <c r="W20" s="21">
        <f>E20+K20</f>
        <v>104</v>
      </c>
      <c r="X20" s="21">
        <f>L20+T20+U20</f>
        <v>104</v>
      </c>
      <c r="Y20" s="21">
        <f>F20</f>
        <v>60</v>
      </c>
      <c r="Z20" s="21">
        <f>G20+H20</f>
        <v>60</v>
      </c>
      <c r="AA20" s="21">
        <f>F20</f>
        <v>60</v>
      </c>
      <c r="AB20" s="21">
        <f>I20+J20+K20</f>
        <v>60</v>
      </c>
      <c r="AC20" s="21">
        <f>K20</f>
        <v>58</v>
      </c>
      <c r="AD20" s="21">
        <f>M20+N20+O20+P20</f>
        <v>58</v>
      </c>
    </row>
    <row r="21" spans="1:30" s="34" customFormat="1" ht="63.75" customHeight="1" x14ac:dyDescent="0.2">
      <c r="A21" s="35" t="s">
        <v>1</v>
      </c>
      <c r="B21" s="54" t="s">
        <v>0</v>
      </c>
      <c r="C21" s="55"/>
      <c r="D21" s="56"/>
      <c r="E21" s="32">
        <v>390</v>
      </c>
      <c r="F21" s="32">
        <v>185</v>
      </c>
      <c r="G21" s="32">
        <v>169</v>
      </c>
      <c r="H21" s="32">
        <v>16</v>
      </c>
      <c r="I21" s="32">
        <v>0</v>
      </c>
      <c r="J21" s="32">
        <v>17</v>
      </c>
      <c r="K21" s="32">
        <v>168</v>
      </c>
      <c r="L21" s="32"/>
      <c r="M21" s="32">
        <v>82</v>
      </c>
      <c r="N21" s="32">
        <v>13</v>
      </c>
      <c r="O21" s="32">
        <v>0</v>
      </c>
      <c r="P21" s="32">
        <v>73</v>
      </c>
      <c r="Q21" s="32">
        <v>0</v>
      </c>
      <c r="R21" s="32">
        <v>0</v>
      </c>
      <c r="S21" s="32">
        <v>0</v>
      </c>
      <c r="T21" s="32">
        <v>100</v>
      </c>
      <c r="U21" s="32">
        <v>458</v>
      </c>
      <c r="V21" s="32">
        <v>25</v>
      </c>
      <c r="W21" s="21">
        <f>E21+K21</f>
        <v>558</v>
      </c>
      <c r="X21" s="21">
        <f>L21+T21+U21</f>
        <v>558</v>
      </c>
      <c r="Y21" s="21">
        <f>F21</f>
        <v>185</v>
      </c>
      <c r="Z21" s="21">
        <f>G21+H21</f>
        <v>185</v>
      </c>
      <c r="AA21" s="21">
        <f>F21</f>
        <v>185</v>
      </c>
      <c r="AB21" s="21">
        <f>I21+J21+K21</f>
        <v>185</v>
      </c>
      <c r="AC21" s="21">
        <f>K21</f>
        <v>168</v>
      </c>
      <c r="AD21" s="21">
        <f>M21+N21+O21+P21</f>
        <v>168</v>
      </c>
    </row>
    <row r="22" spans="1:30" ht="18" x14ac:dyDescent="0.2">
      <c r="A22" s="33">
        <v>4</v>
      </c>
      <c r="B22" s="57" t="s">
        <v>34</v>
      </c>
      <c r="C22" s="57"/>
      <c r="D22" s="57"/>
      <c r="E22" s="32">
        <v>999</v>
      </c>
      <c r="F22" s="32">
        <v>659</v>
      </c>
      <c r="G22" s="32">
        <v>630</v>
      </c>
      <c r="H22" s="32">
        <v>29</v>
      </c>
      <c r="I22" s="32">
        <v>1</v>
      </c>
      <c r="J22" s="32">
        <v>32</v>
      </c>
      <c r="K22" s="32">
        <v>626</v>
      </c>
      <c r="L22" s="32"/>
      <c r="M22" s="32">
        <v>230</v>
      </c>
      <c r="N22" s="32">
        <v>16</v>
      </c>
      <c r="O22" s="32">
        <v>0</v>
      </c>
      <c r="P22" s="32">
        <v>380</v>
      </c>
      <c r="Q22" s="32">
        <v>0</v>
      </c>
      <c r="R22" s="32">
        <v>0</v>
      </c>
      <c r="S22" s="32">
        <v>0</v>
      </c>
      <c r="T22" s="32">
        <v>239</v>
      </c>
      <c r="U22" s="32">
        <v>1386</v>
      </c>
      <c r="V22" s="32">
        <v>47</v>
      </c>
      <c r="W22" s="21">
        <f>E22+K22</f>
        <v>1625</v>
      </c>
      <c r="X22" s="21">
        <f>L22+T22+U22</f>
        <v>1625</v>
      </c>
      <c r="Y22" s="21">
        <f>F22</f>
        <v>659</v>
      </c>
      <c r="Z22" s="21">
        <f>G22+H22</f>
        <v>659</v>
      </c>
      <c r="AA22" s="21">
        <f>F22</f>
        <v>659</v>
      </c>
      <c r="AB22" s="21">
        <f>I22+J22+K22</f>
        <v>659</v>
      </c>
      <c r="AC22" s="21">
        <f>K22</f>
        <v>626</v>
      </c>
      <c r="AD22" s="21">
        <f>M22+N22+O22+P22</f>
        <v>626</v>
      </c>
    </row>
    <row r="23" spans="1:30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 x14ac:dyDescent="0.2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40">
    <mergeCell ref="A1:V1"/>
    <mergeCell ref="A2:V2"/>
    <mergeCell ref="A3:G3"/>
    <mergeCell ref="H3:O3"/>
    <mergeCell ref="U3:V3"/>
    <mergeCell ref="A4:A17"/>
    <mergeCell ref="B4:D17"/>
    <mergeCell ref="E4:E17"/>
    <mergeCell ref="F4:K5"/>
    <mergeCell ref="L4:L17"/>
    <mergeCell ref="I8:I17"/>
    <mergeCell ref="J8:J17"/>
    <mergeCell ref="K8:K17"/>
    <mergeCell ref="B18:D18"/>
    <mergeCell ref="V4:V17"/>
    <mergeCell ref="F6:F17"/>
    <mergeCell ref="G6:G17"/>
    <mergeCell ref="H6:H17"/>
    <mergeCell ref="I6:K7"/>
    <mergeCell ref="M6:M17"/>
    <mergeCell ref="N6:N17"/>
    <mergeCell ref="O6:O17"/>
    <mergeCell ref="P6:P17"/>
    <mergeCell ref="Q6:Q17"/>
    <mergeCell ref="T4:T17"/>
    <mergeCell ref="U4:U17"/>
    <mergeCell ref="R6:R17"/>
    <mergeCell ref="S6:S17"/>
    <mergeCell ref="M4:P5"/>
    <mergeCell ref="Q4:S5"/>
    <mergeCell ref="B23:W23"/>
    <mergeCell ref="B24:W24"/>
    <mergeCell ref="AA18:AB18"/>
    <mergeCell ref="AC18:AD18"/>
    <mergeCell ref="B19:D19"/>
    <mergeCell ref="B20:D20"/>
    <mergeCell ref="B21:D21"/>
    <mergeCell ref="B22:D22"/>
    <mergeCell ref="W18:X18"/>
    <mergeCell ref="Y18:Z18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3" zoomScale="80" zoomScaleNormal="80" workbookViewId="0">
      <selection activeCell="O6" sqref="O6:O1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0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2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5" customFormat="1" ht="19.5" customHeight="1" x14ac:dyDescent="0.2">
      <c r="A2" s="81" t="s">
        <v>42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15" customFormat="1" ht="18.75" customHeight="1" x14ac:dyDescent="0.2">
      <c r="A3" s="82"/>
      <c r="B3" s="82"/>
      <c r="C3" s="82"/>
      <c r="D3" s="82"/>
      <c r="E3" s="82"/>
      <c r="F3" s="82"/>
      <c r="G3" s="82"/>
      <c r="H3" s="83" t="s">
        <v>41</v>
      </c>
      <c r="I3" s="83"/>
      <c r="J3" s="83"/>
      <c r="K3" s="83"/>
      <c r="L3" s="83"/>
      <c r="M3" s="83"/>
      <c r="N3" s="83"/>
      <c r="O3" s="83"/>
      <c r="P3" s="49"/>
      <c r="Q3" s="49"/>
      <c r="R3" s="49"/>
      <c r="S3" s="49"/>
      <c r="T3" s="49"/>
      <c r="U3" s="84" t="s">
        <v>35</v>
      </c>
      <c r="V3" s="84"/>
    </row>
    <row r="4" spans="1:22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20">
        <v>65</v>
      </c>
      <c r="F19" s="20">
        <v>183</v>
      </c>
      <c r="G19" s="20">
        <v>182</v>
      </c>
      <c r="H19" s="20">
        <v>1</v>
      </c>
      <c r="I19" s="20"/>
      <c r="J19" s="20">
        <v>28</v>
      </c>
      <c r="K19" s="20">
        <v>155</v>
      </c>
      <c r="L19" s="20"/>
      <c r="M19" s="20">
        <v>89</v>
      </c>
      <c r="N19" s="20">
        <v>1</v>
      </c>
      <c r="O19" s="20"/>
      <c r="P19" s="20">
        <v>65</v>
      </c>
      <c r="Q19" s="20"/>
      <c r="R19" s="20"/>
      <c r="S19" s="20"/>
      <c r="T19" s="20">
        <v>44</v>
      </c>
      <c r="U19" s="20">
        <v>176</v>
      </c>
      <c r="V19" s="20">
        <v>3</v>
      </c>
      <c r="W19" s="21">
        <f>E19+K19</f>
        <v>220</v>
      </c>
      <c r="X19" s="21">
        <f>L19+T19+U19</f>
        <v>220</v>
      </c>
      <c r="Y19" s="21">
        <f>F19</f>
        <v>183</v>
      </c>
      <c r="Z19" s="21">
        <f>G19+H19</f>
        <v>183</v>
      </c>
      <c r="AA19" s="21">
        <f>F19</f>
        <v>183</v>
      </c>
      <c r="AB19" s="21">
        <f>I19+J19+K19</f>
        <v>183</v>
      </c>
      <c r="AC19" s="21">
        <f>K19</f>
        <v>155</v>
      </c>
      <c r="AD19" s="21">
        <f>M19+N19+O19+P19</f>
        <v>155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20">
        <v>8</v>
      </c>
      <c r="F20" s="23">
        <v>34</v>
      </c>
      <c r="G20" s="23">
        <v>32</v>
      </c>
      <c r="H20" s="23">
        <v>2</v>
      </c>
      <c r="I20" s="23">
        <v>1</v>
      </c>
      <c r="J20" s="23">
        <v>9</v>
      </c>
      <c r="K20" s="23">
        <v>24</v>
      </c>
      <c r="L20" s="23"/>
      <c r="M20" s="23">
        <v>7</v>
      </c>
      <c r="N20" s="23">
        <v>1</v>
      </c>
      <c r="O20" s="23"/>
      <c r="P20" s="23">
        <v>16</v>
      </c>
      <c r="Q20" s="23"/>
      <c r="R20" s="23"/>
      <c r="S20" s="23"/>
      <c r="T20" s="23">
        <v>12</v>
      </c>
      <c r="U20" s="20">
        <v>20</v>
      </c>
      <c r="V20" s="24"/>
      <c r="W20" s="21">
        <f>E20+K20</f>
        <v>32</v>
      </c>
      <c r="X20" s="21">
        <f>L20+T20+U20</f>
        <v>32</v>
      </c>
      <c r="Y20" s="21">
        <f>F20</f>
        <v>34</v>
      </c>
      <c r="Z20" s="21">
        <f>G20+H20</f>
        <v>34</v>
      </c>
      <c r="AA20" s="21">
        <f>F20</f>
        <v>34</v>
      </c>
      <c r="AB20" s="21">
        <f>I20+J20+K20</f>
        <v>34</v>
      </c>
      <c r="AC20" s="21">
        <f>K20</f>
        <v>24</v>
      </c>
      <c r="AD20" s="21">
        <f>M20+N20+O20+P20</f>
        <v>24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23">
        <v>103</v>
      </c>
      <c r="F21" s="23">
        <v>97</v>
      </c>
      <c r="G21" s="23">
        <v>78</v>
      </c>
      <c r="H21" s="23">
        <v>19</v>
      </c>
      <c r="I21" s="23"/>
      <c r="J21" s="23">
        <v>30</v>
      </c>
      <c r="K21" s="23">
        <v>67</v>
      </c>
      <c r="L21" s="23"/>
      <c r="M21" s="23">
        <v>27</v>
      </c>
      <c r="N21" s="23"/>
      <c r="O21" s="23"/>
      <c r="P21" s="23">
        <v>40</v>
      </c>
      <c r="Q21" s="23"/>
      <c r="R21" s="23"/>
      <c r="S21" s="23"/>
      <c r="T21" s="23">
        <v>80</v>
      </c>
      <c r="U21" s="23">
        <v>90</v>
      </c>
      <c r="V21" s="24">
        <v>7</v>
      </c>
      <c r="W21" s="21">
        <f>E21+K21</f>
        <v>170</v>
      </c>
      <c r="X21" s="21">
        <f>L21+T21+U21</f>
        <v>170</v>
      </c>
      <c r="Y21" s="21">
        <f>F21</f>
        <v>97</v>
      </c>
      <c r="Z21" s="21">
        <f>G21+H21</f>
        <v>97</v>
      </c>
      <c r="AA21" s="21">
        <f>F21</f>
        <v>97</v>
      </c>
      <c r="AB21" s="21">
        <f>I21+J21+K21</f>
        <v>97</v>
      </c>
      <c r="AC21" s="21">
        <f>K21</f>
        <v>67</v>
      </c>
      <c r="AD21" s="21">
        <f>M21+N21+O21+P21</f>
        <v>67</v>
      </c>
    </row>
    <row r="22" spans="1:30" x14ac:dyDescent="0.2">
      <c r="A22" s="27">
        <v>4</v>
      </c>
      <c r="B22" s="89" t="s">
        <v>34</v>
      </c>
      <c r="C22" s="89"/>
      <c r="D22" s="89"/>
      <c r="E22" s="28">
        <f>SUM(E19:E21)</f>
        <v>176</v>
      </c>
      <c r="F22" s="28">
        <f t="shared" ref="F22:V22" si="0">SUM(F19:F21)</f>
        <v>314</v>
      </c>
      <c r="G22" s="28">
        <f t="shared" si="0"/>
        <v>292</v>
      </c>
      <c r="H22" s="28">
        <f t="shared" si="0"/>
        <v>22</v>
      </c>
      <c r="I22" s="28">
        <f t="shared" si="0"/>
        <v>1</v>
      </c>
      <c r="J22" s="28">
        <f t="shared" si="0"/>
        <v>67</v>
      </c>
      <c r="K22" s="28">
        <f t="shared" si="0"/>
        <v>246</v>
      </c>
      <c r="L22" s="28">
        <f t="shared" si="0"/>
        <v>0</v>
      </c>
      <c r="M22" s="28">
        <f t="shared" si="0"/>
        <v>123</v>
      </c>
      <c r="N22" s="28">
        <f t="shared" si="0"/>
        <v>2</v>
      </c>
      <c r="O22" s="28">
        <f t="shared" si="0"/>
        <v>0</v>
      </c>
      <c r="P22" s="28">
        <f t="shared" si="0"/>
        <v>121</v>
      </c>
      <c r="Q22" s="28">
        <f t="shared" si="0"/>
        <v>0</v>
      </c>
      <c r="R22" s="28">
        <f t="shared" si="0"/>
        <v>0</v>
      </c>
      <c r="S22" s="28">
        <f t="shared" si="0"/>
        <v>0</v>
      </c>
      <c r="T22" s="28">
        <f t="shared" si="0"/>
        <v>136</v>
      </c>
      <c r="U22" s="28">
        <f t="shared" si="0"/>
        <v>286</v>
      </c>
      <c r="V22" s="28">
        <f t="shared" si="0"/>
        <v>10</v>
      </c>
      <c r="W22" s="21">
        <f>E22+K22</f>
        <v>422</v>
      </c>
      <c r="X22" s="21">
        <f>L22+T22+U22</f>
        <v>422</v>
      </c>
      <c r="Y22" s="21">
        <f>F22</f>
        <v>314</v>
      </c>
      <c r="Z22" s="21">
        <f>G22+H22</f>
        <v>314</v>
      </c>
      <c r="AA22" s="21">
        <f>F22</f>
        <v>314</v>
      </c>
      <c r="AB22" s="21">
        <f>I22+J22+K22</f>
        <v>314</v>
      </c>
      <c r="AC22" s="21">
        <f>K22</f>
        <v>246</v>
      </c>
      <c r="AD22" s="21">
        <f>M22+N22+O22+P22</f>
        <v>246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</sheetData>
  <mergeCells count="40">
    <mergeCell ref="K8:K17"/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T4:T17"/>
    <mergeCell ref="U4:U17"/>
    <mergeCell ref="V4:V17"/>
    <mergeCell ref="Y18:Z18"/>
    <mergeCell ref="AA18:AB18"/>
    <mergeCell ref="H6:H17"/>
    <mergeCell ref="I6:K7"/>
    <mergeCell ref="M6:M17"/>
    <mergeCell ref="N6:N17"/>
    <mergeCell ref="J8:J17"/>
    <mergeCell ref="B24:W24"/>
    <mergeCell ref="B18:D18"/>
    <mergeCell ref="W18:X18"/>
    <mergeCell ref="AC18:AD18"/>
    <mergeCell ref="B19:D19"/>
    <mergeCell ref="O6:O17"/>
    <mergeCell ref="P6:P17"/>
    <mergeCell ref="Q6:Q17"/>
    <mergeCell ref="R6:R17"/>
    <mergeCell ref="S6:S17"/>
    <mergeCell ref="H3:O3"/>
    <mergeCell ref="U3:V3"/>
    <mergeCell ref="B20:D20"/>
    <mergeCell ref="B21:D21"/>
    <mergeCell ref="B22:D22"/>
    <mergeCell ref="B23:W23"/>
    <mergeCell ref="I8:I17"/>
    <mergeCell ref="F6:F17"/>
    <mergeCell ref="G6:G17"/>
    <mergeCell ref="Q4:S5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6" zoomScale="77" zoomScaleNormal="77" workbookViewId="0">
      <selection activeCell="O6" sqref="O6:O17"/>
    </sheetView>
  </sheetViews>
  <sheetFormatPr defaultRowHeight="15" x14ac:dyDescent="0.2"/>
  <cols>
    <col min="1" max="1" width="9.140625" style="31" customWidth="1"/>
    <col min="2" max="2" width="11.28515625" style="31" customWidth="1"/>
    <col min="3" max="3" width="11" style="31" customWidth="1"/>
    <col min="4" max="4" width="11.7109375" style="31" customWidth="1"/>
    <col min="5" max="5" width="11" style="31" customWidth="1"/>
    <col min="6" max="6" width="6.85546875" style="31" customWidth="1"/>
    <col min="7" max="7" width="8.140625" style="31" customWidth="1"/>
    <col min="8" max="8" width="9" style="31" customWidth="1"/>
    <col min="9" max="9" width="7.5703125" style="31" customWidth="1"/>
    <col min="10" max="10" width="7.85546875" style="31" customWidth="1"/>
    <col min="11" max="12" width="6.7109375" style="31" customWidth="1"/>
    <col min="13" max="13" width="10.140625" style="31" customWidth="1"/>
    <col min="14" max="15" width="10.28515625" style="31" customWidth="1"/>
    <col min="16" max="16" width="5.85546875" style="31" customWidth="1"/>
    <col min="17" max="17" width="5.5703125" style="31" customWidth="1"/>
    <col min="18" max="18" width="8" style="31" customWidth="1"/>
    <col min="19" max="19" width="9" style="31" customWidth="1"/>
    <col min="20" max="20" width="9.42578125" style="31" customWidth="1"/>
    <col min="21" max="21" width="10.28515625" style="31" customWidth="1"/>
    <col min="22" max="22" width="12.140625" style="31" customWidth="1"/>
    <col min="23" max="24" width="9.140625" style="31" hidden="1" customWidth="1"/>
    <col min="25" max="25" width="7.5703125" style="31" hidden="1" customWidth="1"/>
    <col min="26" max="26" width="8" style="31" hidden="1" customWidth="1"/>
    <col min="27" max="27" width="8.5703125" style="31" hidden="1" customWidth="1"/>
    <col min="28" max="28" width="8.42578125" style="31" hidden="1" customWidth="1"/>
    <col min="29" max="29" width="8" style="31" hidden="1" customWidth="1"/>
    <col min="30" max="30" width="8.140625" style="31" hidden="1" customWidth="1"/>
    <col min="31" max="16384" width="9.140625" style="31"/>
  </cols>
  <sheetData>
    <row r="1" spans="1:22" s="37" customFormat="1" ht="18.75" customHeight="1" x14ac:dyDescent="0.2">
      <c r="A1" s="80" t="s">
        <v>27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22" s="37" customFormat="1" ht="19.5" customHeight="1" x14ac:dyDescent="0.2">
      <c r="A2" s="81" t="s">
        <v>44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37" customFormat="1" ht="18.75" customHeight="1" x14ac:dyDescent="0.2">
      <c r="A3" s="82"/>
      <c r="B3" s="82"/>
      <c r="C3" s="82"/>
      <c r="D3" s="82"/>
      <c r="E3" s="82"/>
      <c r="F3" s="82"/>
      <c r="G3" s="82"/>
      <c r="H3" s="83" t="s">
        <v>43</v>
      </c>
      <c r="I3" s="83"/>
      <c r="J3" s="83"/>
      <c r="K3" s="83"/>
      <c r="L3" s="83"/>
      <c r="M3" s="83"/>
      <c r="N3" s="83"/>
      <c r="O3" s="83"/>
      <c r="P3" s="49"/>
      <c r="Q3" s="49"/>
      <c r="R3" s="49"/>
      <c r="S3" s="49"/>
      <c r="T3" s="49"/>
      <c r="U3" s="84" t="s">
        <v>35</v>
      </c>
      <c r="V3" s="84"/>
    </row>
    <row r="4" spans="1:22" s="37" customFormat="1" ht="41.25" customHeight="1" x14ac:dyDescent="0.2">
      <c r="A4" s="62"/>
      <c r="B4" s="85" t="s">
        <v>31</v>
      </c>
      <c r="C4" s="85"/>
      <c r="D4" s="85"/>
      <c r="E4" s="63" t="s">
        <v>26</v>
      </c>
      <c r="F4" s="79" t="s">
        <v>25</v>
      </c>
      <c r="G4" s="79"/>
      <c r="H4" s="79"/>
      <c r="I4" s="79"/>
      <c r="J4" s="79"/>
      <c r="K4" s="79"/>
      <c r="L4" s="76" t="s">
        <v>29</v>
      </c>
      <c r="M4" s="67" t="s">
        <v>24</v>
      </c>
      <c r="N4" s="68"/>
      <c r="O4" s="68"/>
      <c r="P4" s="69"/>
      <c r="Q4" s="79" t="s">
        <v>23</v>
      </c>
      <c r="R4" s="79"/>
      <c r="S4" s="79"/>
      <c r="T4" s="62" t="s">
        <v>22</v>
      </c>
      <c r="U4" s="63" t="s">
        <v>21</v>
      </c>
      <c r="V4" s="62" t="s">
        <v>20</v>
      </c>
    </row>
    <row r="5" spans="1:22" s="37" customFormat="1" ht="53.25" customHeight="1" x14ac:dyDescent="0.2">
      <c r="A5" s="62"/>
      <c r="B5" s="85"/>
      <c r="C5" s="85"/>
      <c r="D5" s="85"/>
      <c r="E5" s="64"/>
      <c r="F5" s="79"/>
      <c r="G5" s="79"/>
      <c r="H5" s="79"/>
      <c r="I5" s="79"/>
      <c r="J5" s="79"/>
      <c r="K5" s="79"/>
      <c r="L5" s="77"/>
      <c r="M5" s="70"/>
      <c r="N5" s="71"/>
      <c r="O5" s="71"/>
      <c r="P5" s="72"/>
      <c r="Q5" s="79"/>
      <c r="R5" s="79"/>
      <c r="S5" s="79"/>
      <c r="T5" s="62"/>
      <c r="U5" s="64"/>
      <c r="V5" s="62"/>
    </row>
    <row r="6" spans="1:22" s="37" customFormat="1" ht="33.75" customHeight="1" x14ac:dyDescent="0.2">
      <c r="A6" s="62"/>
      <c r="B6" s="85"/>
      <c r="C6" s="85"/>
      <c r="D6" s="85"/>
      <c r="E6" s="64"/>
      <c r="F6" s="62" t="s">
        <v>12</v>
      </c>
      <c r="G6" s="62" t="s">
        <v>19</v>
      </c>
      <c r="H6" s="62" t="s">
        <v>18</v>
      </c>
      <c r="I6" s="79" t="s">
        <v>17</v>
      </c>
      <c r="J6" s="79"/>
      <c r="K6" s="79"/>
      <c r="L6" s="77"/>
      <c r="M6" s="62" t="s">
        <v>16</v>
      </c>
      <c r="N6" s="62" t="s">
        <v>15</v>
      </c>
      <c r="O6" s="62" t="s">
        <v>14</v>
      </c>
      <c r="P6" s="63" t="s">
        <v>13</v>
      </c>
      <c r="Q6" s="62" t="s">
        <v>12</v>
      </c>
      <c r="R6" s="62" t="s">
        <v>11</v>
      </c>
      <c r="S6" s="66" t="s">
        <v>10</v>
      </c>
      <c r="T6" s="62"/>
      <c r="U6" s="64"/>
      <c r="V6" s="62"/>
    </row>
    <row r="7" spans="1:22" s="37" customFormat="1" ht="18.75" customHeight="1" x14ac:dyDescent="0.2">
      <c r="A7" s="62"/>
      <c r="B7" s="85"/>
      <c r="C7" s="85"/>
      <c r="D7" s="85"/>
      <c r="E7" s="64"/>
      <c r="F7" s="62"/>
      <c r="G7" s="62"/>
      <c r="H7" s="62"/>
      <c r="I7" s="79"/>
      <c r="J7" s="79"/>
      <c r="K7" s="79"/>
      <c r="L7" s="77"/>
      <c r="M7" s="62"/>
      <c r="N7" s="62"/>
      <c r="O7" s="62"/>
      <c r="P7" s="64"/>
      <c r="Q7" s="62"/>
      <c r="R7" s="62"/>
      <c r="S7" s="66"/>
      <c r="T7" s="62"/>
      <c r="U7" s="64"/>
      <c r="V7" s="62"/>
    </row>
    <row r="8" spans="1:22" s="37" customFormat="1" ht="30" customHeight="1" x14ac:dyDescent="0.2">
      <c r="A8" s="62"/>
      <c r="B8" s="85"/>
      <c r="C8" s="85"/>
      <c r="D8" s="85"/>
      <c r="E8" s="64"/>
      <c r="F8" s="62"/>
      <c r="G8" s="62"/>
      <c r="H8" s="62"/>
      <c r="I8" s="62" t="s">
        <v>9</v>
      </c>
      <c r="J8" s="62" t="s">
        <v>8</v>
      </c>
      <c r="K8" s="62" t="s">
        <v>7</v>
      </c>
      <c r="L8" s="77"/>
      <c r="M8" s="62"/>
      <c r="N8" s="62"/>
      <c r="O8" s="62"/>
      <c r="P8" s="64"/>
      <c r="Q8" s="62"/>
      <c r="R8" s="62"/>
      <c r="S8" s="66"/>
      <c r="T8" s="62"/>
      <c r="U8" s="64"/>
      <c r="V8" s="62"/>
    </row>
    <row r="9" spans="1:22" s="37" customFormat="1" ht="15" customHeight="1" x14ac:dyDescent="0.2">
      <c r="A9" s="62"/>
      <c r="B9" s="85"/>
      <c r="C9" s="85"/>
      <c r="D9" s="85"/>
      <c r="E9" s="64"/>
      <c r="F9" s="62"/>
      <c r="G9" s="62"/>
      <c r="H9" s="62"/>
      <c r="I9" s="62"/>
      <c r="J9" s="62"/>
      <c r="K9" s="62"/>
      <c r="L9" s="77"/>
      <c r="M9" s="62"/>
      <c r="N9" s="62"/>
      <c r="O9" s="62"/>
      <c r="P9" s="64"/>
      <c r="Q9" s="62"/>
      <c r="R9" s="62"/>
      <c r="S9" s="66"/>
      <c r="T9" s="62"/>
      <c r="U9" s="64"/>
      <c r="V9" s="62"/>
    </row>
    <row r="10" spans="1:22" s="37" customFormat="1" ht="15" customHeight="1" x14ac:dyDescent="0.2">
      <c r="A10" s="62"/>
      <c r="B10" s="85"/>
      <c r="C10" s="85"/>
      <c r="D10" s="85"/>
      <c r="E10" s="64"/>
      <c r="F10" s="62"/>
      <c r="G10" s="62"/>
      <c r="H10" s="62"/>
      <c r="I10" s="62"/>
      <c r="J10" s="62"/>
      <c r="K10" s="62"/>
      <c r="L10" s="77"/>
      <c r="M10" s="62"/>
      <c r="N10" s="62"/>
      <c r="O10" s="62"/>
      <c r="P10" s="64"/>
      <c r="Q10" s="62"/>
      <c r="R10" s="62"/>
      <c r="S10" s="66"/>
      <c r="T10" s="62"/>
      <c r="U10" s="64"/>
      <c r="V10" s="62"/>
    </row>
    <row r="11" spans="1:22" s="37" customFormat="1" ht="15" customHeight="1" x14ac:dyDescent="0.2">
      <c r="A11" s="62"/>
      <c r="B11" s="85"/>
      <c r="C11" s="85"/>
      <c r="D11" s="85"/>
      <c r="E11" s="64"/>
      <c r="F11" s="62"/>
      <c r="G11" s="62"/>
      <c r="H11" s="62"/>
      <c r="I11" s="62"/>
      <c r="J11" s="62"/>
      <c r="K11" s="62"/>
      <c r="L11" s="77"/>
      <c r="M11" s="62"/>
      <c r="N11" s="62"/>
      <c r="O11" s="62"/>
      <c r="P11" s="64"/>
      <c r="Q11" s="62"/>
      <c r="R11" s="62"/>
      <c r="S11" s="66"/>
      <c r="T11" s="62"/>
      <c r="U11" s="64"/>
      <c r="V11" s="62"/>
    </row>
    <row r="12" spans="1:22" s="37" customFormat="1" ht="15" customHeight="1" x14ac:dyDescent="0.2">
      <c r="A12" s="62"/>
      <c r="B12" s="85"/>
      <c r="C12" s="85"/>
      <c r="D12" s="85"/>
      <c r="E12" s="64"/>
      <c r="F12" s="62"/>
      <c r="G12" s="62"/>
      <c r="H12" s="62"/>
      <c r="I12" s="62"/>
      <c r="J12" s="62"/>
      <c r="K12" s="62"/>
      <c r="L12" s="77"/>
      <c r="M12" s="62"/>
      <c r="N12" s="62"/>
      <c r="O12" s="62"/>
      <c r="P12" s="64"/>
      <c r="Q12" s="62"/>
      <c r="R12" s="62"/>
      <c r="S12" s="66"/>
      <c r="T12" s="62"/>
      <c r="U12" s="64"/>
      <c r="V12" s="62"/>
    </row>
    <row r="13" spans="1:22" s="37" customFormat="1" ht="15" customHeight="1" x14ac:dyDescent="0.2">
      <c r="A13" s="62"/>
      <c r="B13" s="85"/>
      <c r="C13" s="85"/>
      <c r="D13" s="85"/>
      <c r="E13" s="64"/>
      <c r="F13" s="62"/>
      <c r="G13" s="62"/>
      <c r="H13" s="62"/>
      <c r="I13" s="62"/>
      <c r="J13" s="62"/>
      <c r="K13" s="62"/>
      <c r="L13" s="77"/>
      <c r="M13" s="62"/>
      <c r="N13" s="62"/>
      <c r="O13" s="62"/>
      <c r="P13" s="64"/>
      <c r="Q13" s="62"/>
      <c r="R13" s="62"/>
      <c r="S13" s="66"/>
      <c r="T13" s="62"/>
      <c r="U13" s="64"/>
      <c r="V13" s="62"/>
    </row>
    <row r="14" spans="1:22" s="37" customFormat="1" ht="15" customHeight="1" x14ac:dyDescent="0.2">
      <c r="A14" s="62"/>
      <c r="B14" s="85"/>
      <c r="C14" s="85"/>
      <c r="D14" s="85"/>
      <c r="E14" s="64"/>
      <c r="F14" s="62"/>
      <c r="G14" s="62"/>
      <c r="H14" s="62"/>
      <c r="I14" s="62"/>
      <c r="J14" s="62"/>
      <c r="K14" s="62"/>
      <c r="L14" s="77"/>
      <c r="M14" s="62"/>
      <c r="N14" s="62"/>
      <c r="O14" s="62"/>
      <c r="P14" s="64"/>
      <c r="Q14" s="62"/>
      <c r="R14" s="62"/>
      <c r="S14" s="66"/>
      <c r="T14" s="62"/>
      <c r="U14" s="64"/>
      <c r="V14" s="62"/>
    </row>
    <row r="15" spans="1:22" s="37" customFormat="1" ht="15" customHeight="1" x14ac:dyDescent="0.2">
      <c r="A15" s="62"/>
      <c r="B15" s="85"/>
      <c r="C15" s="85"/>
      <c r="D15" s="85"/>
      <c r="E15" s="64"/>
      <c r="F15" s="62"/>
      <c r="G15" s="62"/>
      <c r="H15" s="62"/>
      <c r="I15" s="62"/>
      <c r="J15" s="62"/>
      <c r="K15" s="62"/>
      <c r="L15" s="77"/>
      <c r="M15" s="62"/>
      <c r="N15" s="62"/>
      <c r="O15" s="62"/>
      <c r="P15" s="64"/>
      <c r="Q15" s="62"/>
      <c r="R15" s="62"/>
      <c r="S15" s="66"/>
      <c r="T15" s="62"/>
      <c r="U15" s="64"/>
      <c r="V15" s="62"/>
    </row>
    <row r="16" spans="1:22" s="37" customFormat="1" ht="15" customHeight="1" x14ac:dyDescent="0.2">
      <c r="A16" s="62"/>
      <c r="B16" s="85"/>
      <c r="C16" s="85"/>
      <c r="D16" s="85"/>
      <c r="E16" s="64"/>
      <c r="F16" s="62"/>
      <c r="G16" s="62"/>
      <c r="H16" s="62"/>
      <c r="I16" s="62"/>
      <c r="J16" s="62"/>
      <c r="K16" s="62"/>
      <c r="L16" s="77"/>
      <c r="M16" s="62"/>
      <c r="N16" s="62"/>
      <c r="O16" s="62"/>
      <c r="P16" s="64"/>
      <c r="Q16" s="62"/>
      <c r="R16" s="62"/>
      <c r="S16" s="66"/>
      <c r="T16" s="62"/>
      <c r="U16" s="64"/>
      <c r="V16" s="62"/>
    </row>
    <row r="17" spans="1:30" s="37" customFormat="1" ht="15" customHeight="1" x14ac:dyDescent="0.2">
      <c r="A17" s="62"/>
      <c r="B17" s="85"/>
      <c r="C17" s="85"/>
      <c r="D17" s="85"/>
      <c r="E17" s="65"/>
      <c r="F17" s="62"/>
      <c r="G17" s="62"/>
      <c r="H17" s="62"/>
      <c r="I17" s="62"/>
      <c r="J17" s="62"/>
      <c r="K17" s="62"/>
      <c r="L17" s="78"/>
      <c r="M17" s="62"/>
      <c r="N17" s="62"/>
      <c r="O17" s="62"/>
      <c r="P17" s="65"/>
      <c r="Q17" s="62"/>
      <c r="R17" s="62"/>
      <c r="S17" s="66"/>
      <c r="T17" s="62"/>
      <c r="U17" s="65"/>
      <c r="V17" s="62"/>
    </row>
    <row r="18" spans="1:30" s="39" customFormat="1" x14ac:dyDescent="0.2">
      <c r="A18" s="41"/>
      <c r="B18" s="73"/>
      <c r="C18" s="74"/>
      <c r="D18" s="75"/>
      <c r="E18" s="40">
        <v>1</v>
      </c>
      <c r="F18" s="41">
        <v>2</v>
      </c>
      <c r="G18" s="40">
        <v>3</v>
      </c>
      <c r="H18" s="41">
        <v>4</v>
      </c>
      <c r="I18" s="40">
        <v>5</v>
      </c>
      <c r="J18" s="41">
        <v>6</v>
      </c>
      <c r="K18" s="40">
        <v>7</v>
      </c>
      <c r="L18" s="40">
        <v>8</v>
      </c>
      <c r="M18" s="40">
        <v>9</v>
      </c>
      <c r="N18" s="40">
        <v>10</v>
      </c>
      <c r="O18" s="40">
        <v>11</v>
      </c>
      <c r="P18" s="40">
        <v>12</v>
      </c>
      <c r="Q18" s="40">
        <v>13</v>
      </c>
      <c r="R18" s="40">
        <v>14</v>
      </c>
      <c r="S18" s="40">
        <v>15</v>
      </c>
      <c r="T18" s="40">
        <v>16</v>
      </c>
      <c r="U18" s="40">
        <v>17</v>
      </c>
      <c r="V18" s="40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37" customFormat="1" ht="51.75" customHeight="1" x14ac:dyDescent="0.2">
      <c r="A19" s="38">
        <v>1</v>
      </c>
      <c r="B19" s="54" t="s">
        <v>4</v>
      </c>
      <c r="C19" s="55"/>
      <c r="D19" s="56"/>
      <c r="E19" s="32">
        <v>73</v>
      </c>
      <c r="F19" s="32">
        <v>181</v>
      </c>
      <c r="G19" s="32">
        <v>181</v>
      </c>
      <c r="H19" s="32">
        <v>0</v>
      </c>
      <c r="I19" s="32">
        <v>0</v>
      </c>
      <c r="J19" s="32">
        <v>66</v>
      </c>
      <c r="K19" s="32">
        <v>115</v>
      </c>
      <c r="L19" s="32">
        <v>0</v>
      </c>
      <c r="M19" s="32">
        <v>18</v>
      </c>
      <c r="N19" s="32">
        <v>1</v>
      </c>
      <c r="O19" s="32">
        <v>0</v>
      </c>
      <c r="P19" s="32">
        <v>96</v>
      </c>
      <c r="Q19" s="32">
        <v>0</v>
      </c>
      <c r="R19" s="32">
        <v>0</v>
      </c>
      <c r="S19" s="32">
        <v>0</v>
      </c>
      <c r="T19" s="32">
        <v>5</v>
      </c>
      <c r="U19" s="32">
        <v>183</v>
      </c>
      <c r="V19" s="32">
        <v>1</v>
      </c>
      <c r="W19" s="21">
        <f>E19+K19</f>
        <v>188</v>
      </c>
      <c r="X19" s="21">
        <f>L19+T19+U19</f>
        <v>188</v>
      </c>
      <c r="Y19" s="21">
        <f>F19</f>
        <v>181</v>
      </c>
      <c r="Z19" s="21">
        <f>G19+H19</f>
        <v>181</v>
      </c>
      <c r="AA19" s="21">
        <f>F19</f>
        <v>181</v>
      </c>
      <c r="AB19" s="21">
        <f>I19+J19+K19</f>
        <v>181</v>
      </c>
      <c r="AC19" s="21">
        <f>K19</f>
        <v>115</v>
      </c>
      <c r="AD19" s="21">
        <f>M19+N19+O19+P19</f>
        <v>115</v>
      </c>
    </row>
    <row r="20" spans="1:30" s="36" customFormat="1" ht="59.25" customHeight="1" x14ac:dyDescent="0.2">
      <c r="A20" s="35" t="s">
        <v>3</v>
      </c>
      <c r="B20" s="54" t="s">
        <v>2</v>
      </c>
      <c r="C20" s="55"/>
      <c r="D20" s="56"/>
      <c r="E20" s="32">
        <v>24</v>
      </c>
      <c r="F20" s="32">
        <v>80</v>
      </c>
      <c r="G20" s="32">
        <v>78</v>
      </c>
      <c r="H20" s="32">
        <v>2</v>
      </c>
      <c r="I20" s="32">
        <v>0</v>
      </c>
      <c r="J20" s="32">
        <v>25</v>
      </c>
      <c r="K20" s="32">
        <v>55</v>
      </c>
      <c r="L20" s="32">
        <v>0</v>
      </c>
      <c r="M20" s="32">
        <v>5</v>
      </c>
      <c r="N20" s="32">
        <v>1</v>
      </c>
      <c r="O20" s="32">
        <v>0</v>
      </c>
      <c r="P20" s="32">
        <v>49</v>
      </c>
      <c r="Q20" s="32">
        <v>0</v>
      </c>
      <c r="R20" s="32">
        <v>0</v>
      </c>
      <c r="S20" s="32">
        <v>0</v>
      </c>
      <c r="T20" s="32">
        <v>2</v>
      </c>
      <c r="U20" s="32">
        <v>77</v>
      </c>
      <c r="V20" s="32">
        <v>0</v>
      </c>
      <c r="W20" s="21">
        <f>E20+K20</f>
        <v>79</v>
      </c>
      <c r="X20" s="21">
        <f>L20+T20+U20</f>
        <v>79</v>
      </c>
      <c r="Y20" s="21">
        <f>F20</f>
        <v>80</v>
      </c>
      <c r="Z20" s="21">
        <f>G20+H20</f>
        <v>80</v>
      </c>
      <c r="AA20" s="21">
        <f>F20</f>
        <v>80</v>
      </c>
      <c r="AB20" s="21">
        <f>I20+J20+K20</f>
        <v>80</v>
      </c>
      <c r="AC20" s="21">
        <f>K20</f>
        <v>55</v>
      </c>
      <c r="AD20" s="21">
        <f>M20+N20+O20+P20</f>
        <v>55</v>
      </c>
    </row>
    <row r="21" spans="1:30" s="34" customFormat="1" ht="63.75" customHeight="1" x14ac:dyDescent="0.2">
      <c r="A21" s="35" t="s">
        <v>1</v>
      </c>
      <c r="B21" s="54" t="s">
        <v>0</v>
      </c>
      <c r="C21" s="55"/>
      <c r="D21" s="56"/>
      <c r="E21" s="32">
        <v>115</v>
      </c>
      <c r="F21" s="32">
        <v>95</v>
      </c>
      <c r="G21" s="32">
        <v>88</v>
      </c>
      <c r="H21" s="32">
        <v>7</v>
      </c>
      <c r="I21" s="32">
        <v>0</v>
      </c>
      <c r="J21" s="32">
        <v>33</v>
      </c>
      <c r="K21" s="32">
        <v>62</v>
      </c>
      <c r="L21" s="32">
        <v>0</v>
      </c>
      <c r="M21" s="32">
        <v>8</v>
      </c>
      <c r="N21" s="32">
        <v>1</v>
      </c>
      <c r="O21" s="32">
        <v>0</v>
      </c>
      <c r="P21" s="32">
        <v>53</v>
      </c>
      <c r="Q21" s="32">
        <v>0</v>
      </c>
      <c r="R21" s="32">
        <v>0</v>
      </c>
      <c r="S21" s="32">
        <v>0</v>
      </c>
      <c r="T21" s="32">
        <v>13</v>
      </c>
      <c r="U21" s="32">
        <v>164</v>
      </c>
      <c r="V21" s="32">
        <v>4</v>
      </c>
      <c r="W21" s="21">
        <f>E21+K21</f>
        <v>177</v>
      </c>
      <c r="X21" s="21">
        <f>L21+T21+U21</f>
        <v>177</v>
      </c>
      <c r="Y21" s="21">
        <f>F21</f>
        <v>95</v>
      </c>
      <c r="Z21" s="21">
        <f>G21+H21</f>
        <v>95</v>
      </c>
      <c r="AA21" s="21">
        <f>F21</f>
        <v>95</v>
      </c>
      <c r="AB21" s="21">
        <f>I21+J21+K21</f>
        <v>95</v>
      </c>
      <c r="AC21" s="21">
        <f>K21</f>
        <v>62</v>
      </c>
      <c r="AD21" s="21">
        <f>M21+N21+O21+P21</f>
        <v>62</v>
      </c>
    </row>
    <row r="22" spans="1:30" ht="18" x14ac:dyDescent="0.2">
      <c r="A22" s="33">
        <v>4</v>
      </c>
      <c r="B22" s="57" t="s">
        <v>34</v>
      </c>
      <c r="C22" s="57"/>
      <c r="D22" s="57"/>
      <c r="E22" s="32">
        <v>212</v>
      </c>
      <c r="F22" s="32">
        <v>356</v>
      </c>
      <c r="G22" s="32">
        <v>347</v>
      </c>
      <c r="H22" s="32">
        <v>9</v>
      </c>
      <c r="I22" s="32">
        <v>0</v>
      </c>
      <c r="J22" s="32">
        <v>124</v>
      </c>
      <c r="K22" s="32">
        <v>232</v>
      </c>
      <c r="L22" s="32">
        <v>0</v>
      </c>
      <c r="M22" s="32">
        <v>31</v>
      </c>
      <c r="N22" s="32">
        <v>3</v>
      </c>
      <c r="O22" s="32">
        <v>0</v>
      </c>
      <c r="P22" s="32">
        <v>198</v>
      </c>
      <c r="Q22" s="32">
        <v>0</v>
      </c>
      <c r="R22" s="32">
        <v>0</v>
      </c>
      <c r="S22" s="32">
        <v>0</v>
      </c>
      <c r="T22" s="32">
        <v>20</v>
      </c>
      <c r="U22" s="32">
        <v>424</v>
      </c>
      <c r="V22" s="32">
        <v>5</v>
      </c>
      <c r="W22" s="21">
        <f>E22+K22</f>
        <v>444</v>
      </c>
      <c r="X22" s="21">
        <f>L22+T22+U22</f>
        <v>444</v>
      </c>
      <c r="Y22" s="21">
        <f>F22</f>
        <v>356</v>
      </c>
      <c r="Z22" s="21">
        <f>G22+H22</f>
        <v>356</v>
      </c>
      <c r="AA22" s="21">
        <f>F22</f>
        <v>356</v>
      </c>
      <c r="AB22" s="21">
        <f>I22+J22+K22</f>
        <v>356</v>
      </c>
      <c r="AC22" s="21">
        <f>K22</f>
        <v>232</v>
      </c>
      <c r="AD22" s="21">
        <f>M22+N22+O22+P22</f>
        <v>232</v>
      </c>
    </row>
    <row r="23" spans="1:30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 x14ac:dyDescent="0.2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40">
    <mergeCell ref="Y18:Z18"/>
    <mergeCell ref="U4:U17"/>
    <mergeCell ref="V4:V17"/>
    <mergeCell ref="F6:F17"/>
    <mergeCell ref="G6:G17"/>
    <mergeCell ref="J8:J17"/>
    <mergeCell ref="M4:P5"/>
    <mergeCell ref="H6:H17"/>
    <mergeCell ref="I6:K7"/>
    <mergeCell ref="M6:M17"/>
    <mergeCell ref="T4:T17"/>
    <mergeCell ref="B23:W23"/>
    <mergeCell ref="B24:W24"/>
    <mergeCell ref="B18:D18"/>
    <mergeCell ref="W18:X18"/>
    <mergeCell ref="N6:N17"/>
    <mergeCell ref="B20:D20"/>
    <mergeCell ref="B21:D21"/>
    <mergeCell ref="B22:D22"/>
    <mergeCell ref="L4:L17"/>
    <mergeCell ref="A3:G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H3:O3"/>
    <mergeCell ref="U3:V3"/>
    <mergeCell ref="Q4:S5"/>
    <mergeCell ref="O6:O17"/>
    <mergeCell ref="A1:V1"/>
    <mergeCell ref="A2:V2"/>
    <mergeCell ref="A4:A17"/>
    <mergeCell ref="B4:D17"/>
    <mergeCell ref="E4:E17"/>
    <mergeCell ref="F4:K5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31"/>
  <sheetViews>
    <sheetView topLeftCell="A16" zoomScale="70" zoomScaleNormal="70" workbookViewId="0">
      <selection activeCell="O6" sqref="O6:O1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0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2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5" customFormat="1" ht="19.5" customHeight="1" x14ac:dyDescent="0.2">
      <c r="A2" s="81" t="s">
        <v>46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15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45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</row>
    <row r="4" spans="1:22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20">
        <f>[2]Ա.Կուբանյան!E19+[2]Ա.Չիչոյան!E19</f>
        <v>105</v>
      </c>
      <c r="F19" s="20">
        <v>175</v>
      </c>
      <c r="G19" s="20">
        <v>174</v>
      </c>
      <c r="H19" s="20">
        <f>[2]Ա.Կուբանյան!H19+[2]Ա.Չիչոյան!H19</f>
        <v>1</v>
      </c>
      <c r="I19" s="20">
        <v>1</v>
      </c>
      <c r="J19" s="20">
        <v>41</v>
      </c>
      <c r="K19" s="20">
        <v>133</v>
      </c>
      <c r="L19" s="20"/>
      <c r="M19" s="20">
        <v>32</v>
      </c>
      <c r="N19" s="20">
        <v>10</v>
      </c>
      <c r="O19" s="20">
        <v>4</v>
      </c>
      <c r="P19" s="20">
        <v>87</v>
      </c>
      <c r="Q19" s="20">
        <v>1</v>
      </c>
      <c r="R19" s="20">
        <f>[2]Ա.Կուբանյան!R19+[2]Ա.Չիչոյան!R19</f>
        <v>0</v>
      </c>
      <c r="S19" s="20">
        <v>1</v>
      </c>
      <c r="T19" s="20">
        <v>47</v>
      </c>
      <c r="U19" s="20">
        <v>191</v>
      </c>
      <c r="V19" s="20">
        <v>6</v>
      </c>
      <c r="W19" s="21">
        <f>E19+K19</f>
        <v>238</v>
      </c>
      <c r="X19" s="21">
        <f>L19+T19+U19</f>
        <v>238</v>
      </c>
      <c r="Y19" s="21">
        <f>F19</f>
        <v>175</v>
      </c>
      <c r="Z19" s="21">
        <f>G19+H19</f>
        <v>175</v>
      </c>
      <c r="AA19" s="21">
        <f>F19</f>
        <v>175</v>
      </c>
      <c r="AB19" s="21">
        <f>I19+J19+K19</f>
        <v>175</v>
      </c>
      <c r="AC19" s="21">
        <f>K19</f>
        <v>133</v>
      </c>
      <c r="AD19" s="21">
        <f>M19+N19+O19+P19</f>
        <v>133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20">
        <f>[2]Ա.Կուբանյան!E20+[2]Ա.Չիչոյան!E20</f>
        <v>16</v>
      </c>
      <c r="F20" s="20">
        <v>68</v>
      </c>
      <c r="G20" s="20">
        <v>68</v>
      </c>
      <c r="H20" s="20">
        <f>[2]Ա.Կուբանյան!H20+[2]Ա.Չիչոյան!H20</f>
        <v>0</v>
      </c>
      <c r="I20" s="20">
        <f>[2]Ա.Կուբանյան!I20+[2]Ա.Չիչոյան!I20</f>
        <v>0</v>
      </c>
      <c r="J20" s="20">
        <v>21</v>
      </c>
      <c r="K20" s="20">
        <v>47</v>
      </c>
      <c r="L20" s="20"/>
      <c r="M20" s="20">
        <v>6</v>
      </c>
      <c r="N20" s="20">
        <v>7</v>
      </c>
      <c r="O20" s="20">
        <v>1</v>
      </c>
      <c r="P20" s="20">
        <v>33</v>
      </c>
      <c r="Q20" s="20">
        <v>1</v>
      </c>
      <c r="R20" s="20">
        <v>1</v>
      </c>
      <c r="S20" s="20">
        <f>[2]Ա.Կուբանյան!S20+[2]Ա.Չիչոյան!S20</f>
        <v>0</v>
      </c>
      <c r="T20" s="20">
        <v>12</v>
      </c>
      <c r="U20" s="20">
        <v>50</v>
      </c>
      <c r="V20" s="20">
        <v>3</v>
      </c>
      <c r="W20" s="21">
        <f>E20+K20</f>
        <v>63</v>
      </c>
      <c r="X20" s="21">
        <f>L20+T20+U20</f>
        <v>62</v>
      </c>
      <c r="Y20" s="21">
        <f>F20</f>
        <v>68</v>
      </c>
      <c r="Z20" s="21">
        <f>G20+H20</f>
        <v>68</v>
      </c>
      <c r="AA20" s="21">
        <f>F20</f>
        <v>68</v>
      </c>
      <c r="AB20" s="21">
        <f>I20+J20+K20</f>
        <v>68</v>
      </c>
      <c r="AC20" s="21">
        <f>K20</f>
        <v>47</v>
      </c>
      <c r="AD20" s="21">
        <f>M20+N20+O20+P20</f>
        <v>47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20">
        <v>99</v>
      </c>
      <c r="F21" s="20">
        <v>116</v>
      </c>
      <c r="G21" s="20">
        <v>90</v>
      </c>
      <c r="H21" s="20">
        <v>26</v>
      </c>
      <c r="I21" s="20">
        <v>1</v>
      </c>
      <c r="J21" s="20">
        <v>52</v>
      </c>
      <c r="K21" s="20">
        <v>63</v>
      </c>
      <c r="L21" s="20"/>
      <c r="M21" s="20">
        <v>28</v>
      </c>
      <c r="N21" s="20">
        <v>4</v>
      </c>
      <c r="O21" s="20">
        <v>1</v>
      </c>
      <c r="P21" s="20">
        <v>30</v>
      </c>
      <c r="Q21" s="20">
        <f>[2]Ա.Կուբանյան!Q21+[2]Ա.Չիչոյան!Q21</f>
        <v>0</v>
      </c>
      <c r="R21" s="20">
        <f>[2]Ա.Կուբանյան!R21+[2]Ա.Չիչոյան!R21</f>
        <v>0</v>
      </c>
      <c r="S21" s="20">
        <f>[2]Ա.Կուբանյան!S21+[2]Ա.Չիչոյան!S21</f>
        <v>0</v>
      </c>
      <c r="T21" s="20">
        <v>29</v>
      </c>
      <c r="U21" s="20">
        <v>133</v>
      </c>
      <c r="V21" s="20">
        <v>10</v>
      </c>
      <c r="W21" s="21">
        <f>E21+K21</f>
        <v>162</v>
      </c>
      <c r="X21" s="21">
        <f>L21+T21+U21</f>
        <v>162</v>
      </c>
      <c r="Y21" s="21">
        <f>F21</f>
        <v>116</v>
      </c>
      <c r="Z21" s="21">
        <f>G21+H21</f>
        <v>116</v>
      </c>
      <c r="AA21" s="21">
        <f>F21</f>
        <v>116</v>
      </c>
      <c r="AB21" s="21">
        <f>I21+J21+K21</f>
        <v>116</v>
      </c>
      <c r="AC21" s="21">
        <f>K21</f>
        <v>63</v>
      </c>
      <c r="AD21" s="21">
        <f>M21+N21+O21+P21</f>
        <v>63</v>
      </c>
    </row>
    <row r="22" spans="1:30" ht="18" x14ac:dyDescent="0.2">
      <c r="A22" s="27">
        <v>4</v>
      </c>
      <c r="B22" s="89" t="s">
        <v>34</v>
      </c>
      <c r="C22" s="89"/>
      <c r="D22" s="89"/>
      <c r="E22" s="20">
        <v>220</v>
      </c>
      <c r="F22" s="20">
        <v>359</v>
      </c>
      <c r="G22" s="20">
        <v>332</v>
      </c>
      <c r="H22" s="20">
        <v>27</v>
      </c>
      <c r="I22" s="20">
        <v>2</v>
      </c>
      <c r="J22" s="20">
        <v>114</v>
      </c>
      <c r="K22" s="20">
        <v>243</v>
      </c>
      <c r="L22" s="20"/>
      <c r="M22" s="20">
        <v>66</v>
      </c>
      <c r="N22" s="20">
        <v>21</v>
      </c>
      <c r="O22" s="20">
        <v>6</v>
      </c>
      <c r="P22" s="20">
        <v>150</v>
      </c>
      <c r="Q22" s="20">
        <v>2</v>
      </c>
      <c r="R22" s="20">
        <v>1</v>
      </c>
      <c r="S22" s="20">
        <v>1</v>
      </c>
      <c r="T22" s="20">
        <v>89</v>
      </c>
      <c r="U22" s="20">
        <v>374</v>
      </c>
      <c r="V22" s="20">
        <v>19</v>
      </c>
      <c r="W22" s="21">
        <f>E22+K22</f>
        <v>463</v>
      </c>
      <c r="X22" s="21">
        <f>L22+T22+U22</f>
        <v>463</v>
      </c>
      <c r="Y22" s="21">
        <f>F22</f>
        <v>359</v>
      </c>
      <c r="Z22" s="21">
        <f>G22+H22</f>
        <v>359</v>
      </c>
      <c r="AA22" s="21">
        <f>F22</f>
        <v>359</v>
      </c>
      <c r="AB22" s="21">
        <f>I22+J22+K22</f>
        <v>359</v>
      </c>
      <c r="AC22" s="21">
        <f>K22</f>
        <v>243</v>
      </c>
      <c r="AD22" s="21">
        <f>M22+N22+O22+P22</f>
        <v>243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5" spans="1:30" x14ac:dyDescent="0.2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</row>
    <row r="29" spans="1:30" x14ac:dyDescent="0.2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</row>
    <row r="31" spans="1:30" x14ac:dyDescent="0.2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</row>
  </sheetData>
  <mergeCells count="42"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V4:V17"/>
    <mergeCell ref="I6:K7"/>
    <mergeCell ref="M6:M17"/>
    <mergeCell ref="N6:N17"/>
    <mergeCell ref="I8:I17"/>
    <mergeCell ref="J8:J17"/>
    <mergeCell ref="K8:K17"/>
    <mergeCell ref="Q4:S5"/>
    <mergeCell ref="T4:T17"/>
    <mergeCell ref="U4:U17"/>
    <mergeCell ref="W18:X18"/>
    <mergeCell ref="Y18:Z18"/>
    <mergeCell ref="AA18:AB18"/>
    <mergeCell ref="AC18:AD18"/>
    <mergeCell ref="B19:D19"/>
    <mergeCell ref="O6:O17"/>
    <mergeCell ref="P6:P17"/>
    <mergeCell ref="Q6:Q17"/>
    <mergeCell ref="R6:R17"/>
    <mergeCell ref="S6:S17"/>
    <mergeCell ref="F6:F17"/>
    <mergeCell ref="G6:G17"/>
    <mergeCell ref="H6:H17"/>
    <mergeCell ref="H3:O3"/>
    <mergeCell ref="T3:V3"/>
    <mergeCell ref="A31:V31"/>
    <mergeCell ref="B20:D20"/>
    <mergeCell ref="B21:D21"/>
    <mergeCell ref="B22:D22"/>
    <mergeCell ref="B23:W23"/>
    <mergeCell ref="A25:V25"/>
    <mergeCell ref="A29:V29"/>
    <mergeCell ref="B18:D18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0" zoomScale="70" zoomScaleNormal="70" workbookViewId="0">
      <selection activeCell="O6" sqref="O6:O1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9.140625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3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3" s="15" customFormat="1" ht="19.5" customHeight="1" x14ac:dyDescent="0.2">
      <c r="A2" s="81" t="s">
        <v>47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3" s="15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45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  <c r="W3" s="30"/>
    </row>
    <row r="4" spans="1:23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3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3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3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3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3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3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3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3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3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3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3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3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20">
        <v>85</v>
      </c>
      <c r="F19" s="20">
        <v>99</v>
      </c>
      <c r="G19" s="20">
        <v>99</v>
      </c>
      <c r="H19" s="20"/>
      <c r="I19" s="20">
        <v>1</v>
      </c>
      <c r="J19" s="20">
        <v>21</v>
      </c>
      <c r="K19" s="20">
        <v>77</v>
      </c>
      <c r="L19" s="20"/>
      <c r="M19" s="20">
        <v>21</v>
      </c>
      <c r="N19" s="20">
        <v>1</v>
      </c>
      <c r="O19" s="20"/>
      <c r="P19" s="20">
        <v>55</v>
      </c>
      <c r="Q19" s="20"/>
      <c r="R19" s="20"/>
      <c r="S19" s="20"/>
      <c r="T19" s="20">
        <v>9</v>
      </c>
      <c r="U19" s="20">
        <v>153</v>
      </c>
      <c r="V19" s="20">
        <v>3</v>
      </c>
      <c r="W19" s="21">
        <f>E19+K19</f>
        <v>162</v>
      </c>
      <c r="X19" s="21">
        <f>L19+T19+U19</f>
        <v>162</v>
      </c>
      <c r="Y19" s="21">
        <f>F19</f>
        <v>99</v>
      </c>
      <c r="Z19" s="21">
        <f>G19+H19</f>
        <v>99</v>
      </c>
      <c r="AA19" s="21">
        <f>F19</f>
        <v>99</v>
      </c>
      <c r="AB19" s="21">
        <f>I19+J19+K19</f>
        <v>99</v>
      </c>
      <c r="AC19" s="21">
        <f>K19</f>
        <v>77</v>
      </c>
      <c r="AD19" s="21">
        <f>M19+N19+O19+P19</f>
        <v>77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20">
        <v>24</v>
      </c>
      <c r="F20" s="23">
        <v>36</v>
      </c>
      <c r="G20" s="23">
        <v>36</v>
      </c>
      <c r="H20" s="23"/>
      <c r="I20" s="23"/>
      <c r="J20" s="23">
        <v>4</v>
      </c>
      <c r="K20" s="23">
        <v>32</v>
      </c>
      <c r="L20" s="23"/>
      <c r="M20" s="23">
        <v>5</v>
      </c>
      <c r="N20" s="23"/>
      <c r="O20" s="23"/>
      <c r="P20" s="23">
        <v>27</v>
      </c>
      <c r="Q20" s="23"/>
      <c r="R20" s="23"/>
      <c r="S20" s="23"/>
      <c r="T20" s="23">
        <v>1</v>
      </c>
      <c r="U20" s="20">
        <v>55</v>
      </c>
      <c r="V20" s="24">
        <v>3</v>
      </c>
      <c r="W20" s="21">
        <f>E20+K20</f>
        <v>56</v>
      </c>
      <c r="X20" s="21">
        <f>L20+T20+U20</f>
        <v>56</v>
      </c>
      <c r="Y20" s="21">
        <f>F20</f>
        <v>36</v>
      </c>
      <c r="Z20" s="21">
        <f>G20+H20</f>
        <v>36</v>
      </c>
      <c r="AA20" s="21">
        <f>F20</f>
        <v>36</v>
      </c>
      <c r="AB20" s="21">
        <f>I20+J20+K20</f>
        <v>36</v>
      </c>
      <c r="AC20" s="21">
        <f>K20</f>
        <v>32</v>
      </c>
      <c r="AD20" s="21">
        <f>M20+N20+O20+P20</f>
        <v>32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23">
        <v>134</v>
      </c>
      <c r="F21" s="23">
        <v>74</v>
      </c>
      <c r="G21" s="23">
        <v>64</v>
      </c>
      <c r="H21" s="23">
        <v>10</v>
      </c>
      <c r="I21" s="23"/>
      <c r="J21" s="23">
        <v>15</v>
      </c>
      <c r="K21" s="23">
        <v>59</v>
      </c>
      <c r="L21" s="23"/>
      <c r="M21" s="23">
        <v>8</v>
      </c>
      <c r="N21" s="23"/>
      <c r="O21" s="23"/>
      <c r="P21" s="23">
        <v>51</v>
      </c>
      <c r="Q21" s="23"/>
      <c r="R21" s="23"/>
      <c r="S21" s="23"/>
      <c r="T21" s="23">
        <v>13</v>
      </c>
      <c r="U21" s="23">
        <v>180</v>
      </c>
      <c r="V21" s="24">
        <v>2</v>
      </c>
      <c r="W21" s="21">
        <f>E21+K21</f>
        <v>193</v>
      </c>
      <c r="X21" s="21">
        <f>L21+T21+U21</f>
        <v>193</v>
      </c>
      <c r="Y21" s="21">
        <f>F21</f>
        <v>74</v>
      </c>
      <c r="Z21" s="21">
        <f>G21+H21</f>
        <v>74</v>
      </c>
      <c r="AA21" s="21">
        <f>F21</f>
        <v>74</v>
      </c>
      <c r="AB21" s="21">
        <f>I21+J21+K21</f>
        <v>74</v>
      </c>
      <c r="AC21" s="21">
        <f>K21</f>
        <v>59</v>
      </c>
      <c r="AD21" s="21">
        <f>M21+N21+O21+P21</f>
        <v>59</v>
      </c>
    </row>
    <row r="22" spans="1:30" x14ac:dyDescent="0.2">
      <c r="A22" s="27">
        <v>4</v>
      </c>
      <c r="B22" s="89" t="s">
        <v>34</v>
      </c>
      <c r="C22" s="89"/>
      <c r="D22" s="89"/>
      <c r="E22" s="28">
        <v>243</v>
      </c>
      <c r="F22" s="28">
        <v>209</v>
      </c>
      <c r="G22" s="28">
        <v>199</v>
      </c>
      <c r="H22" s="28">
        <v>10</v>
      </c>
      <c r="I22" s="28">
        <v>1</v>
      </c>
      <c r="J22" s="28">
        <v>40</v>
      </c>
      <c r="K22" s="28">
        <v>168</v>
      </c>
      <c r="L22" s="28"/>
      <c r="M22" s="28">
        <v>34</v>
      </c>
      <c r="N22" s="28">
        <v>1</v>
      </c>
      <c r="O22" s="28"/>
      <c r="P22" s="28">
        <v>133</v>
      </c>
      <c r="Q22" s="28"/>
      <c r="R22" s="28"/>
      <c r="S22" s="28"/>
      <c r="T22" s="28">
        <v>23</v>
      </c>
      <c r="U22" s="28">
        <v>388</v>
      </c>
      <c r="V22" s="28">
        <v>8</v>
      </c>
      <c r="W22" s="21">
        <f>E22+K22</f>
        <v>411</v>
      </c>
      <c r="X22" s="21">
        <f>L22+T22+U22</f>
        <v>411</v>
      </c>
      <c r="Y22" s="21">
        <f>F22</f>
        <v>209</v>
      </c>
      <c r="Z22" s="21">
        <f>G22+H22</f>
        <v>209</v>
      </c>
      <c r="AA22" s="21">
        <f>F22</f>
        <v>209</v>
      </c>
      <c r="AB22" s="21">
        <f>I22+J22+K22</f>
        <v>209</v>
      </c>
      <c r="AC22" s="21">
        <f>K22</f>
        <v>168</v>
      </c>
      <c r="AD22" s="21">
        <f>M22+N22+O22+P22</f>
        <v>168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</sheetData>
  <mergeCells count="40">
    <mergeCell ref="A1:V1"/>
    <mergeCell ref="A2:V2"/>
    <mergeCell ref="A3:G3"/>
    <mergeCell ref="H3:O3"/>
    <mergeCell ref="T3:V3"/>
    <mergeCell ref="A4:A17"/>
    <mergeCell ref="B4:D17"/>
    <mergeCell ref="E4:E17"/>
    <mergeCell ref="F4:K5"/>
    <mergeCell ref="L4:L17"/>
    <mergeCell ref="I8:I17"/>
    <mergeCell ref="J8:J17"/>
    <mergeCell ref="K8:K17"/>
    <mergeCell ref="B18:D18"/>
    <mergeCell ref="V4:V17"/>
    <mergeCell ref="F6:F17"/>
    <mergeCell ref="G6:G17"/>
    <mergeCell ref="H6:H17"/>
    <mergeCell ref="I6:K7"/>
    <mergeCell ref="M6:M17"/>
    <mergeCell ref="N6:N17"/>
    <mergeCell ref="O6:O17"/>
    <mergeCell ref="P6:P17"/>
    <mergeCell ref="Q6:Q17"/>
    <mergeCell ref="T4:T17"/>
    <mergeCell ref="U4:U17"/>
    <mergeCell ref="R6:R17"/>
    <mergeCell ref="S6:S17"/>
    <mergeCell ref="M4:P5"/>
    <mergeCell ref="Q4:S5"/>
    <mergeCell ref="B23:W23"/>
    <mergeCell ref="B24:W24"/>
    <mergeCell ref="AA18:AB18"/>
    <mergeCell ref="AC18:AD18"/>
    <mergeCell ref="B19:D19"/>
    <mergeCell ref="B20:D20"/>
    <mergeCell ref="B21:D21"/>
    <mergeCell ref="B22:D22"/>
    <mergeCell ref="W18:X18"/>
    <mergeCell ref="Y18:Z18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6"/>
  <sheetViews>
    <sheetView topLeftCell="A13" zoomScale="70" zoomScaleNormal="70" workbookViewId="0">
      <selection activeCell="O6" sqref="O6:O17"/>
    </sheetView>
  </sheetViews>
  <sheetFormatPr defaultRowHeight="15" x14ac:dyDescent="0.2"/>
  <cols>
    <col min="1" max="1" width="9.140625" style="13"/>
    <col min="2" max="2" width="11.28515625" style="13" customWidth="1"/>
    <col min="3" max="3" width="11" style="13" customWidth="1"/>
    <col min="4" max="4" width="11.7109375" style="13" customWidth="1"/>
    <col min="5" max="5" width="11" style="13" customWidth="1"/>
    <col min="6" max="6" width="6.85546875" style="13" customWidth="1"/>
    <col min="7" max="7" width="8.140625" style="13" customWidth="1"/>
    <col min="8" max="8" width="9" style="13" customWidth="1"/>
    <col min="9" max="9" width="7.5703125" style="13" customWidth="1"/>
    <col min="10" max="10" width="7.85546875" style="13" customWidth="1"/>
    <col min="11" max="12" width="6.7109375" style="13" customWidth="1"/>
    <col min="13" max="13" width="10.140625" style="13" customWidth="1"/>
    <col min="14" max="15" width="10.28515625" style="13" customWidth="1"/>
    <col min="16" max="16" width="5.85546875" style="13" customWidth="1"/>
    <col min="17" max="17" width="5.5703125" style="13" customWidth="1"/>
    <col min="18" max="18" width="8" style="13" customWidth="1"/>
    <col min="19" max="19" width="9" style="13" customWidth="1"/>
    <col min="20" max="20" width="9.42578125" style="13" customWidth="1"/>
    <col min="21" max="21" width="10.28515625" style="13" customWidth="1"/>
    <col min="22" max="22" width="12.140625" style="13" customWidth="1"/>
    <col min="23" max="24" width="0" style="13" hidden="1" customWidth="1"/>
    <col min="25" max="25" width="7.5703125" style="13" hidden="1" customWidth="1"/>
    <col min="26" max="26" width="8" style="13" hidden="1" customWidth="1"/>
    <col min="27" max="27" width="8.5703125" style="13" hidden="1" customWidth="1"/>
    <col min="28" max="28" width="8.42578125" style="13" hidden="1" customWidth="1"/>
    <col min="29" max="29" width="8" style="13" hidden="1" customWidth="1"/>
    <col min="30" max="30" width="8.140625" style="13" hidden="1" customWidth="1"/>
    <col min="31" max="16384" width="9.140625" style="13"/>
  </cols>
  <sheetData>
    <row r="1" spans="1:22" s="1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" customFormat="1" ht="19.5" customHeight="1" x14ac:dyDescent="0.2">
      <c r="A2" s="81" t="s">
        <v>48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1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45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</row>
    <row r="4" spans="1:22" s="1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4" customFormat="1" x14ac:dyDescent="0.2">
      <c r="A18" s="2"/>
      <c r="B18" s="94"/>
      <c r="C18" s="95"/>
      <c r="D18" s="96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3">
        <v>8</v>
      </c>
      <c r="M18" s="3">
        <v>9</v>
      </c>
      <c r="N18" s="3">
        <v>10</v>
      </c>
      <c r="O18" s="3">
        <v>11</v>
      </c>
      <c r="P18" s="3">
        <v>12</v>
      </c>
      <c r="Q18" s="3">
        <v>13</v>
      </c>
      <c r="R18" s="3">
        <v>14</v>
      </c>
      <c r="S18" s="3">
        <v>15</v>
      </c>
      <c r="T18" s="3">
        <v>16</v>
      </c>
      <c r="U18" s="3">
        <v>17</v>
      </c>
      <c r="V18" s="3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" customFormat="1" ht="51.75" customHeight="1" x14ac:dyDescent="0.2">
      <c r="A19" s="5">
        <v>1</v>
      </c>
      <c r="B19" s="86" t="s">
        <v>4</v>
      </c>
      <c r="C19" s="87"/>
      <c r="D19" s="88"/>
      <c r="E19" s="6">
        <v>209</v>
      </c>
      <c r="F19" s="6">
        <f>[1]Ա.Դանիելյան!F19+'[1]Ռ. Բունիաթյան'!F19+[1]Ս.Հովսեփյան!F19+[1]Ս.Թադևոսյան!F19</f>
        <v>310</v>
      </c>
      <c r="G19" s="6">
        <f>[1]Ա.Դանիելյան!G19+'[1]Ռ. Բունիաթյան'!G19+[1]Ս.Հովսեփյան!G19+[1]Ս.Թադևոսյան!G19</f>
        <v>310</v>
      </c>
      <c r="H19" s="6">
        <f>[1]Ա.Դանիելյան!H19+'[1]Ռ. Բունիաթյան'!H19+[1]Ս.Հովսեփյան!H19+[1]Ս.Թադևոսյան!H19</f>
        <v>0</v>
      </c>
      <c r="I19" s="6">
        <f>[1]Ա.Դանիելյան!I19+'[1]Ռ. Բունիաթյան'!I19+[1]Ս.Հովսեփյան!I19+[1]Ս.Թադևոսյան!I19</f>
        <v>1</v>
      </c>
      <c r="J19" s="6">
        <f>[1]Ա.Դանիելյան!J19+'[1]Ռ. Բունիաթյան'!J19+[1]Ս.Հովսեփյան!J19+[1]Ս.Թադևոսյան!J19</f>
        <v>27</v>
      </c>
      <c r="K19" s="6">
        <f>[1]Ա.Դանիելյան!K19+'[1]Ռ. Բունիաթյան'!K19+[1]Ս.Հովսեփյան!K19+[1]Ս.Թադևոսյան!K19</f>
        <v>282</v>
      </c>
      <c r="L19" s="6">
        <f>[1]Ա.Դանիելյան!L19+'[1]Ռ. Բունիաթյան'!L19+[1]Ս.Հովսեփյան!L19+[1]Ս.Թադևոսյան!L19</f>
        <v>0</v>
      </c>
      <c r="M19" s="6">
        <f>[1]Ա.Դանիելյան!M19+'[1]Ռ. Բունիաթյան'!M19+[1]Ս.Հովսեփյան!M19+[1]Ս.Թադևոսյան!M19</f>
        <v>154</v>
      </c>
      <c r="N19" s="6">
        <f>[1]Ա.Դանիելյան!N19+'[1]Ռ. Բունիաթյան'!N19+[1]Ս.Հովսեփյան!N19+[1]Ս.Թադևոսյան!N19</f>
        <v>14</v>
      </c>
      <c r="O19" s="6">
        <f>[1]Ա.Դանիելյան!O19+'[1]Ռ. Բունիաթյան'!O19+[1]Ս.Հովսեփյան!O19+[1]Ս.Թադևոսյան!O19</f>
        <v>0</v>
      </c>
      <c r="P19" s="6">
        <f>[1]Ա.Դանիելյան!P19+'[1]Ռ. Բունիաթյան'!P19+[1]Ս.Հովսեփյան!P19+[1]Ս.Թադևոսյան!P19</f>
        <v>114</v>
      </c>
      <c r="Q19" s="6">
        <f>[1]Ա.Դանիելյան!Q19+'[1]Ռ. Բունիաթյան'!Q19+[1]Ս.Հովսեփյան!Q19+[1]Ս.Թադևոսյան!Q19</f>
        <v>0</v>
      </c>
      <c r="R19" s="6">
        <f>[1]Ա.Դանիելյան!R19+'[1]Ռ. Բունիաթյան'!R19+[1]Ս.Հովսեփյան!R19+[1]Ս.Թադևոսյան!R19</f>
        <v>0</v>
      </c>
      <c r="S19" s="6">
        <f>[1]Ա.Դանիելյան!S19+'[1]Ռ. Բունիաթյան'!S19+[1]Ս.Հովսեփյան!S19+[1]Ս.Թադևոսյան!S19</f>
        <v>0</v>
      </c>
      <c r="T19" s="6">
        <f>[1]Ա.Դանիելյան!T19+'[1]Ռ. Բունիաթյան'!T19+[1]Ս.Հովսեփյան!T19+[1]Ս.Թադևոսյան!T19</f>
        <v>30</v>
      </c>
      <c r="U19" s="6">
        <f>[1]Ա.Դանիելյան!U19+'[1]Ռ. Բունիաթյան'!U19+[1]Ս.Հովսեփյան!U19+[1]Ս.Թադևոսյան!U19</f>
        <v>461</v>
      </c>
      <c r="V19" s="6">
        <f>[1]Ա.Դանիելյան!V19+'[1]Ռ. Բունիաթյան'!V19+[1]Ս.Հովսեփյան!V19+[1]Ս.Թադևոսյան!V19</f>
        <v>6</v>
      </c>
      <c r="W19" s="14">
        <f>E19+K19</f>
        <v>491</v>
      </c>
      <c r="X19" s="14">
        <f>L19+T19+U19</f>
        <v>491</v>
      </c>
      <c r="Y19" s="14">
        <f>F19</f>
        <v>310</v>
      </c>
      <c r="Z19" s="14">
        <f>G19+H19</f>
        <v>310</v>
      </c>
      <c r="AA19" s="14">
        <f>F19</f>
        <v>310</v>
      </c>
      <c r="AB19" s="14">
        <f>I19+J19+K19</f>
        <v>310</v>
      </c>
      <c r="AC19" s="14">
        <f>K19</f>
        <v>282</v>
      </c>
      <c r="AD19" s="14">
        <f>M19+N19+O19+P19</f>
        <v>282</v>
      </c>
    </row>
    <row r="20" spans="1:30" s="9" customFormat="1" ht="59.25" customHeight="1" x14ac:dyDescent="0.2">
      <c r="A20" s="7" t="s">
        <v>3</v>
      </c>
      <c r="B20" s="86" t="s">
        <v>2</v>
      </c>
      <c r="C20" s="87"/>
      <c r="D20" s="88"/>
      <c r="E20" s="6">
        <v>17</v>
      </c>
      <c r="F20" s="6">
        <f>[1]Ա.Դանիելյան!F20+'[1]Ռ. Բունիաթյան'!F20+[1]Ս.Հովսեփյան!F20+[1]Ս.Թադևոսյան!F20</f>
        <v>78</v>
      </c>
      <c r="G20" s="6">
        <f>[1]Ա.Դանիելյան!G20+'[1]Ռ. Բունիաթյան'!G20+[1]Ս.Հովսեփյան!G20+[1]Ս.Թադևոսյան!G20</f>
        <v>78</v>
      </c>
      <c r="H20" s="6">
        <f>[1]Ա.Դանիելյան!H20+'[1]Ռ. Բունիաթյան'!H20+[1]Ս.Հովսեփյան!H20+[1]Ս.Թադևոսյան!H20</f>
        <v>0</v>
      </c>
      <c r="I20" s="6">
        <f>[1]Ա.Դանիելյան!I20+'[1]Ռ. Բունիաթյան'!I20+[1]Ս.Հովսեփյան!I20+[1]Ս.Թադևոսյան!I20</f>
        <v>1</v>
      </c>
      <c r="J20" s="6">
        <f>[1]Ա.Դանիելյան!J20+'[1]Ռ. Բունիաթյան'!J20+[1]Ս.Հովսեփյան!J20+[1]Ս.Թադևոսյան!J20</f>
        <v>10</v>
      </c>
      <c r="K20" s="6">
        <f>[1]Ա.Դանիելյան!K20+'[1]Ռ. Բունիաթյան'!K20+[1]Ս.Հովսեփյան!K20+[1]Ս.Թադևոսյան!K20</f>
        <v>67</v>
      </c>
      <c r="L20" s="6">
        <f>[1]Ա.Դանիելյան!L20+'[1]Ռ. Բունիաթյան'!L20+[1]Ս.Հովսեփյան!L20+[1]Ս.Թադևոսյան!L20</f>
        <v>0</v>
      </c>
      <c r="M20" s="6">
        <f>[1]Ա.Դանիելյան!M20+'[1]Ռ. Բունիաթյան'!M20+[1]Ս.Հովսեփյան!M20+[1]Ս.Թադևոսյան!M20</f>
        <v>37</v>
      </c>
      <c r="N20" s="6">
        <f>[1]Ա.Դանիելյան!N20+'[1]Ռ. Բունիաթյան'!N20+[1]Ս.Հովսեփյան!N20+[1]Ս.Թադևոսյան!N20</f>
        <v>1</v>
      </c>
      <c r="O20" s="6">
        <f>[1]Ա.Դանիելյան!O20+'[1]Ռ. Բունիաթյան'!O20+[1]Ս.Հովսեփյան!O20+[1]Ս.Թադևոսյան!O20</f>
        <v>0</v>
      </c>
      <c r="P20" s="6">
        <f>[1]Ա.Դանիելյան!P20+'[1]Ռ. Բունիաթյան'!P20+[1]Ս.Հովսեփյան!P20+[1]Ս.Թադևոսյան!P20</f>
        <v>29</v>
      </c>
      <c r="Q20" s="6">
        <f>[1]Ա.Դանիելյան!Q20+'[1]Ռ. Բունիաթյան'!Q20+[1]Ս.Հովսեփյան!Q20+[1]Ս.Թադևոսյան!Q20</f>
        <v>0</v>
      </c>
      <c r="R20" s="6">
        <f>[1]Ա.Դանիելյան!R20+'[1]Ռ. Բունիաթյան'!R20+[1]Ս.Հովսեփյան!R20+[1]Ս.Թադևոսյան!R20</f>
        <v>0</v>
      </c>
      <c r="S20" s="6">
        <f>[1]Ա.Դանիելյան!S20+'[1]Ռ. Բունիաթյան'!S20+[1]Ս.Հովսեփյան!S20+[1]Ս.Թադևոսյան!S20</f>
        <v>0</v>
      </c>
      <c r="T20" s="6">
        <f>[1]Ա.Դանիելյան!T20+'[1]Ռ. Բունիաթյան'!T20+[1]Ս.Հովսեփյան!T20+[1]Ս.Թադևոսյան!T20</f>
        <v>7</v>
      </c>
      <c r="U20" s="6">
        <f>[1]Ա.Դանիելյան!U20+'[1]Ռ. Բունիաթյան'!U20+[1]Ս.Հովսեփյան!U20+[1]Ս.Թադևոսյան!U20</f>
        <v>77</v>
      </c>
      <c r="V20" s="6">
        <f>[1]Ա.Դանիելյան!V20+'[1]Ռ. Բունիաթյան'!V20+[1]Ս.Հովսեփյան!V20+[1]Ս.Թադևոսյան!V20</f>
        <v>2</v>
      </c>
      <c r="W20" s="14">
        <f>E20+K20</f>
        <v>84</v>
      </c>
      <c r="X20" s="14">
        <f>L20+T20+U20</f>
        <v>84</v>
      </c>
      <c r="Y20" s="14">
        <f>F20</f>
        <v>78</v>
      </c>
      <c r="Z20" s="14">
        <f>G20+H20</f>
        <v>78</v>
      </c>
      <c r="AA20" s="14">
        <f>F20</f>
        <v>78</v>
      </c>
      <c r="AB20" s="14">
        <f>I20+J20+K20</f>
        <v>78</v>
      </c>
      <c r="AC20" s="14">
        <f>K20</f>
        <v>67</v>
      </c>
      <c r="AD20" s="14">
        <f>M20+N20+O20+P20</f>
        <v>67</v>
      </c>
    </row>
    <row r="21" spans="1:30" s="10" customFormat="1" ht="63.75" customHeight="1" x14ac:dyDescent="0.2">
      <c r="A21" s="7" t="s">
        <v>1</v>
      </c>
      <c r="B21" s="86" t="s">
        <v>0</v>
      </c>
      <c r="C21" s="87"/>
      <c r="D21" s="88"/>
      <c r="E21" s="8">
        <v>163</v>
      </c>
      <c r="F21" s="6">
        <f>[1]Ա.Դանիելյան!F21+'[1]Ռ. Բունիաթյան'!F21+[1]Ս.Հովսեփյան!F21+[1]Ս.Թադևոսյան!F21</f>
        <v>113</v>
      </c>
      <c r="G21" s="6">
        <f>[1]Ա.Դանիելյան!G21+'[1]Ռ. Բունիաթյան'!G21+[1]Ս.Հովսեփյան!G21+[1]Ս.Թադևոսյան!G21</f>
        <v>100</v>
      </c>
      <c r="H21" s="6">
        <f>[1]Ա.Դանիելյան!H21+'[1]Ռ. Բունիաթյան'!H21+[1]Ս.Հովսեփյան!H21+[1]Ս.Թադևոսյան!H21</f>
        <v>13</v>
      </c>
      <c r="I21" s="6">
        <f>[1]Ա.Դանիելյան!I21+'[1]Ռ. Բունիաթյան'!I21+[1]Ս.Հովսեփյան!I21+[1]Ս.Թադևոսյան!I21</f>
        <v>1</v>
      </c>
      <c r="J21" s="6">
        <f>[1]Ա.Դանիելյան!J21+'[1]Ռ. Բունիաթյան'!J21+[1]Ս.Հովսեփյան!J21+[1]Ս.Թադևոսյան!J21</f>
        <v>30</v>
      </c>
      <c r="K21" s="6">
        <f>[1]Ա.Դանիելյան!K21+'[1]Ռ. Բունիաթյան'!K21+[1]Ս.Հովսեփյան!K21+[1]Ս.Թադևոսյան!K21</f>
        <v>82</v>
      </c>
      <c r="L21" s="6">
        <f>[1]Ա.Դանիելյան!L21+'[1]Ռ. Բունիաթյան'!L21+[1]Ս.Հովսեփյան!L21+[1]Ս.Թադևոսյան!L21</f>
        <v>0</v>
      </c>
      <c r="M21" s="6">
        <f>[1]Ա.Դանիելյան!M21+'[1]Ռ. Բունիաթյան'!M21+[1]Ս.Հովսեփյան!M21+[1]Ս.Թադևոսյան!M21</f>
        <v>55</v>
      </c>
      <c r="N21" s="6">
        <f>[1]Ա.Դանիելյան!N21+'[1]Ռ. Բունիաթյան'!N21+[1]Ս.Հովսեփյան!N21+[1]Ս.Թադևոսյան!N21</f>
        <v>3</v>
      </c>
      <c r="O21" s="6">
        <f>[1]Ա.Դանիելյան!O21+'[1]Ռ. Բունիաթյան'!O21+[1]Ս.Հովսեփյան!O21+[1]Ս.Թադևոսյան!O21</f>
        <v>0</v>
      </c>
      <c r="P21" s="6">
        <f>[1]Ա.Դանիելյան!P21+'[1]Ռ. Բունիաթյան'!P21+[1]Ս.Հովսեփյան!P21+[1]Ս.Թադևոսյան!P21</f>
        <v>24</v>
      </c>
      <c r="Q21" s="6">
        <f>[1]Ա.Դանիելյան!Q21+'[1]Ռ. Բունիաթյան'!Q21+[1]Ս.Հովսեփյան!Q21+[1]Ս.Թադևոսյան!Q21</f>
        <v>0</v>
      </c>
      <c r="R21" s="6">
        <f>[1]Ա.Դանիելյան!R21+'[1]Ռ. Բունիաթյան'!R21+[1]Ս.Հովսեփյան!R21+[1]Ս.Թադևոսյան!R21</f>
        <v>0</v>
      </c>
      <c r="S21" s="6">
        <f>[1]Ա.Դանիելյան!S21+'[1]Ռ. Բունիաթյան'!S21+[1]Ս.Հովսեփյան!S21+[1]Ս.Թադևոսյան!S21</f>
        <v>0</v>
      </c>
      <c r="T21" s="6">
        <f>[1]Ա.Դանիելյան!T21+'[1]Ռ. Բունիաթյան'!T21+[1]Ս.Հովսեփյան!T21+[1]Ս.Թադևոսյան!T21</f>
        <v>30</v>
      </c>
      <c r="U21" s="6">
        <f>[1]Ա.Դանիելյան!U21+'[1]Ռ. Բունիաթյան'!U21+[1]Ս.Հովսեփյան!U21+[1]Ս.Թադևոսյան!U21</f>
        <v>215</v>
      </c>
      <c r="V21" s="6">
        <f>[1]Ա.Դանիելյան!V21+'[1]Ռ. Բունիաթյան'!V21+[1]Ս.Հովսեփյան!V21+[1]Ս.Թադևոսյան!V21</f>
        <v>6</v>
      </c>
      <c r="W21" s="14">
        <f>E21+K21</f>
        <v>245</v>
      </c>
      <c r="X21" s="14">
        <f>L21+T21+U21</f>
        <v>245</v>
      </c>
      <c r="Y21" s="14">
        <f>F21</f>
        <v>113</v>
      </c>
      <c r="Z21" s="14">
        <f>G21+H21</f>
        <v>113</v>
      </c>
      <c r="AA21" s="14">
        <f>F21</f>
        <v>113</v>
      </c>
      <c r="AB21" s="14">
        <f>I21+J21+K21</f>
        <v>113</v>
      </c>
      <c r="AC21" s="14">
        <f>K21</f>
        <v>82</v>
      </c>
      <c r="AD21" s="14">
        <f>M21+N21+O21+P21</f>
        <v>82</v>
      </c>
    </row>
    <row r="22" spans="1:30" ht="18" x14ac:dyDescent="0.2">
      <c r="A22" s="11">
        <v>4</v>
      </c>
      <c r="B22" s="89" t="s">
        <v>32</v>
      </c>
      <c r="C22" s="89"/>
      <c r="D22" s="89"/>
      <c r="E22" s="12">
        <v>389</v>
      </c>
      <c r="F22" s="12">
        <v>501</v>
      </c>
      <c r="G22" s="12">
        <v>488</v>
      </c>
      <c r="H22" s="12">
        <v>13</v>
      </c>
      <c r="I22" s="12">
        <v>3</v>
      </c>
      <c r="J22" s="6">
        <v>67</v>
      </c>
      <c r="K22" s="6">
        <v>431</v>
      </c>
      <c r="L22" s="6"/>
      <c r="M22" s="6">
        <v>246</v>
      </c>
      <c r="N22" s="6">
        <v>18</v>
      </c>
      <c r="O22" s="12"/>
      <c r="P22" s="6">
        <v>167</v>
      </c>
      <c r="Q22" s="12"/>
      <c r="R22" s="12"/>
      <c r="S22" s="12"/>
      <c r="T22" s="6">
        <v>67</v>
      </c>
      <c r="U22" s="6">
        <v>753</v>
      </c>
      <c r="V22" s="6">
        <v>13</v>
      </c>
      <c r="W22" s="14">
        <f>E22+K22</f>
        <v>820</v>
      </c>
      <c r="X22" s="14">
        <f>L22+T22+U22</f>
        <v>820</v>
      </c>
      <c r="Y22" s="14">
        <f>F22</f>
        <v>501</v>
      </c>
      <c r="Z22" s="14">
        <f>G22+H22</f>
        <v>501</v>
      </c>
      <c r="AA22" s="14">
        <f>F22</f>
        <v>501</v>
      </c>
      <c r="AB22" s="14">
        <f>I22+J22+K22</f>
        <v>501</v>
      </c>
      <c r="AC22" s="14">
        <f>K22</f>
        <v>431</v>
      </c>
      <c r="AD22" s="14">
        <f>M22+N22+O22+P22</f>
        <v>431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  <row r="26" spans="1:30" x14ac:dyDescent="0.2">
      <c r="T26" s="13" t="s">
        <v>33</v>
      </c>
    </row>
  </sheetData>
  <mergeCells count="40">
    <mergeCell ref="B22:D22"/>
    <mergeCell ref="B23:W23"/>
    <mergeCell ref="V4:V17"/>
    <mergeCell ref="T4:T17"/>
    <mergeCell ref="U4:U17"/>
    <mergeCell ref="Q4:S5"/>
    <mergeCell ref="O6:O17"/>
    <mergeCell ref="I8:I17"/>
    <mergeCell ref="J8:J17"/>
    <mergeCell ref="M4:P5"/>
    <mergeCell ref="B24:W24"/>
    <mergeCell ref="B20:D20"/>
    <mergeCell ref="B21:D21"/>
    <mergeCell ref="B18:D18"/>
    <mergeCell ref="W18:X18"/>
    <mergeCell ref="M6:M17"/>
    <mergeCell ref="N6:N17"/>
    <mergeCell ref="Q6:Q17"/>
    <mergeCell ref="R6:R17"/>
    <mergeCell ref="S6:S17"/>
    <mergeCell ref="Y18:Z18"/>
    <mergeCell ref="AA18:AB18"/>
    <mergeCell ref="AC18:AD18"/>
    <mergeCell ref="B19:D19"/>
    <mergeCell ref="F6:F17"/>
    <mergeCell ref="G6:G17"/>
    <mergeCell ref="H6:H17"/>
    <mergeCell ref="I6:K7"/>
    <mergeCell ref="L4:L17"/>
    <mergeCell ref="P6:P17"/>
    <mergeCell ref="T3:V3"/>
    <mergeCell ref="A1:V1"/>
    <mergeCell ref="A2:V2"/>
    <mergeCell ref="A4:A17"/>
    <mergeCell ref="B4:D17"/>
    <mergeCell ref="E4:E17"/>
    <mergeCell ref="F4:K5"/>
    <mergeCell ref="A3:G3"/>
    <mergeCell ref="K8:K17"/>
    <mergeCell ref="H3:O3"/>
  </mergeCells>
  <phoneticPr fontId="0" type="noConversion"/>
  <pageMargins left="0.25" right="0.25" top="0.75" bottom="0.75" header="0.3" footer="0.3"/>
  <pageSetup paperSize="9" scale="6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3" zoomScale="70" zoomScaleNormal="70" workbookViewId="0">
      <selection activeCell="O6" sqref="O6:O1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0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2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5" customFormat="1" ht="19.5" customHeight="1" x14ac:dyDescent="0.2">
      <c r="A2" s="81" t="s">
        <v>50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15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49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</row>
    <row r="4" spans="1:22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20">
        <v>44</v>
      </c>
      <c r="F19" s="20">
        <v>68</v>
      </c>
      <c r="G19" s="20">
        <v>67</v>
      </c>
      <c r="H19" s="20">
        <v>1</v>
      </c>
      <c r="I19" s="20"/>
      <c r="J19" s="20">
        <v>12</v>
      </c>
      <c r="K19" s="20">
        <v>56</v>
      </c>
      <c r="L19" s="20"/>
      <c r="M19" s="20">
        <v>27</v>
      </c>
      <c r="N19" s="20"/>
      <c r="O19" s="20">
        <v>1</v>
      </c>
      <c r="P19" s="20">
        <v>28</v>
      </c>
      <c r="Q19" s="20"/>
      <c r="R19" s="20"/>
      <c r="S19" s="20"/>
      <c r="T19" s="20">
        <v>17</v>
      </c>
      <c r="U19" s="20">
        <v>83</v>
      </c>
      <c r="V19" s="20">
        <v>1</v>
      </c>
      <c r="W19" s="21">
        <f>E19+K19</f>
        <v>100</v>
      </c>
      <c r="X19" s="21">
        <f>L19+T19+U19</f>
        <v>100</v>
      </c>
      <c r="Y19" s="21">
        <f>F19</f>
        <v>68</v>
      </c>
      <c r="Z19" s="21">
        <f>G19+H19</f>
        <v>68</v>
      </c>
      <c r="AA19" s="21">
        <f>F19</f>
        <v>68</v>
      </c>
      <c r="AB19" s="21">
        <f>I19+J19+K19</f>
        <v>68</v>
      </c>
      <c r="AC19" s="21">
        <f>K19</f>
        <v>56</v>
      </c>
      <c r="AD19" s="21">
        <f>M19+N19+O19+P19</f>
        <v>56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20">
        <v>14</v>
      </c>
      <c r="F20" s="23">
        <v>41</v>
      </c>
      <c r="G20" s="23">
        <v>40</v>
      </c>
      <c r="H20" s="23">
        <v>1</v>
      </c>
      <c r="I20" s="23"/>
      <c r="J20" s="23">
        <v>18</v>
      </c>
      <c r="K20" s="23">
        <v>23</v>
      </c>
      <c r="L20" s="23"/>
      <c r="M20" s="23">
        <v>13</v>
      </c>
      <c r="N20" s="23"/>
      <c r="O20" s="23">
        <v>1</v>
      </c>
      <c r="P20" s="23">
        <v>9</v>
      </c>
      <c r="Q20" s="23">
        <v>1</v>
      </c>
      <c r="R20" s="23">
        <v>1</v>
      </c>
      <c r="S20" s="23"/>
      <c r="T20" s="23">
        <v>5</v>
      </c>
      <c r="U20" s="20">
        <v>32</v>
      </c>
      <c r="V20" s="24"/>
      <c r="W20" s="21">
        <f>E20+K20</f>
        <v>37</v>
      </c>
      <c r="X20" s="21">
        <f>L20+T20+U20</f>
        <v>37</v>
      </c>
      <c r="Y20" s="21">
        <f>F20</f>
        <v>41</v>
      </c>
      <c r="Z20" s="21">
        <f>G20+H20</f>
        <v>41</v>
      </c>
      <c r="AA20" s="21">
        <f>F20</f>
        <v>41</v>
      </c>
      <c r="AB20" s="21">
        <f>I20+J20+K20</f>
        <v>41</v>
      </c>
      <c r="AC20" s="21">
        <f>K20</f>
        <v>23</v>
      </c>
      <c r="AD20" s="21">
        <f>M20+N20+O20+P20</f>
        <v>23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23">
        <v>82</v>
      </c>
      <c r="F21" s="23">
        <v>82</v>
      </c>
      <c r="G21" s="23">
        <v>70</v>
      </c>
      <c r="H21" s="23">
        <v>12</v>
      </c>
      <c r="I21" s="23"/>
      <c r="J21" s="23">
        <v>25</v>
      </c>
      <c r="K21" s="23">
        <v>57</v>
      </c>
      <c r="L21" s="23"/>
      <c r="M21" s="23">
        <v>36</v>
      </c>
      <c r="N21" s="23">
        <v>3</v>
      </c>
      <c r="O21" s="23">
        <v>3</v>
      </c>
      <c r="P21" s="23">
        <v>15</v>
      </c>
      <c r="Q21" s="23">
        <v>2</v>
      </c>
      <c r="R21" s="23"/>
      <c r="S21" s="23">
        <v>2</v>
      </c>
      <c r="T21" s="23">
        <v>31</v>
      </c>
      <c r="U21" s="23">
        <v>108</v>
      </c>
      <c r="V21" s="24">
        <v>1</v>
      </c>
      <c r="W21" s="21">
        <f>E21+K21</f>
        <v>139</v>
      </c>
      <c r="X21" s="21">
        <f>L21+T21+U21</f>
        <v>139</v>
      </c>
      <c r="Y21" s="21">
        <f>F21</f>
        <v>82</v>
      </c>
      <c r="Z21" s="21">
        <f>G21+H21</f>
        <v>82</v>
      </c>
      <c r="AA21" s="21">
        <f>F21</f>
        <v>82</v>
      </c>
      <c r="AB21" s="21">
        <f>I21+J21+K21</f>
        <v>82</v>
      </c>
      <c r="AC21" s="21">
        <f>K21</f>
        <v>57</v>
      </c>
      <c r="AD21" s="21">
        <f>M21+N21+O21+P21</f>
        <v>57</v>
      </c>
    </row>
    <row r="22" spans="1:30" x14ac:dyDescent="0.2">
      <c r="A22" s="27">
        <v>4</v>
      </c>
      <c r="B22" s="89" t="s">
        <v>34</v>
      </c>
      <c r="C22" s="89"/>
      <c r="D22" s="89"/>
      <c r="E22" s="28">
        <v>140</v>
      </c>
      <c r="F22" s="28">
        <v>191</v>
      </c>
      <c r="G22" s="28">
        <v>177</v>
      </c>
      <c r="H22" s="28">
        <v>14</v>
      </c>
      <c r="I22" s="28"/>
      <c r="J22" s="28">
        <v>55</v>
      </c>
      <c r="K22" s="28">
        <v>136</v>
      </c>
      <c r="L22" s="28"/>
      <c r="M22" s="28">
        <v>76</v>
      </c>
      <c r="N22" s="28">
        <v>3</v>
      </c>
      <c r="O22" s="28">
        <v>5</v>
      </c>
      <c r="P22" s="28">
        <v>52</v>
      </c>
      <c r="Q22" s="28">
        <v>3</v>
      </c>
      <c r="R22" s="28">
        <v>1</v>
      </c>
      <c r="S22" s="28">
        <v>2</v>
      </c>
      <c r="T22" s="28">
        <v>53</v>
      </c>
      <c r="U22" s="28">
        <v>223</v>
      </c>
      <c r="V22" s="28">
        <v>2</v>
      </c>
      <c r="W22" s="21">
        <f>E22+K22</f>
        <v>276</v>
      </c>
      <c r="X22" s="21">
        <f>L22+T22+U22</f>
        <v>276</v>
      </c>
      <c r="Y22" s="21">
        <f>F22</f>
        <v>191</v>
      </c>
      <c r="Z22" s="21">
        <f>G22+H22</f>
        <v>191</v>
      </c>
      <c r="AA22" s="21">
        <f>F22</f>
        <v>191</v>
      </c>
      <c r="AB22" s="21">
        <f>I22+J22+K22</f>
        <v>191</v>
      </c>
      <c r="AC22" s="21">
        <f>K22</f>
        <v>136</v>
      </c>
      <c r="AD22" s="21">
        <f>M22+N22+O22+P22</f>
        <v>136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</sheetData>
  <mergeCells count="40"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H3:O3"/>
    <mergeCell ref="T3:V3"/>
    <mergeCell ref="A1:V1"/>
    <mergeCell ref="A2:V2"/>
    <mergeCell ref="A4:A17"/>
    <mergeCell ref="B4:D17"/>
    <mergeCell ref="E4:E17"/>
    <mergeCell ref="F4:K5"/>
    <mergeCell ref="M4:P5"/>
    <mergeCell ref="K8:K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6"/>
  <sheetViews>
    <sheetView topLeftCell="A7" zoomScale="70" zoomScaleNormal="70" workbookViewId="0">
      <selection activeCell="C26" sqref="C26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9.140625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2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5" customFormat="1" ht="19.5" customHeight="1" x14ac:dyDescent="0.2">
      <c r="A2" s="107" t="s">
        <v>51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</row>
    <row r="3" spans="1:22" s="15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49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</row>
    <row r="4" spans="1:22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20">
        <v>51</v>
      </c>
      <c r="F19" s="20">
        <v>52</v>
      </c>
      <c r="G19" s="20">
        <v>52</v>
      </c>
      <c r="H19" s="20">
        <v>0</v>
      </c>
      <c r="I19" s="20">
        <v>0</v>
      </c>
      <c r="J19" s="20">
        <v>5</v>
      </c>
      <c r="K19" s="20">
        <v>47</v>
      </c>
      <c r="L19" s="20"/>
      <c r="M19" s="20">
        <v>15</v>
      </c>
      <c r="N19" s="20">
        <v>1</v>
      </c>
      <c r="O19" s="20">
        <v>0</v>
      </c>
      <c r="P19" s="20">
        <v>31</v>
      </c>
      <c r="Q19" s="20">
        <v>0</v>
      </c>
      <c r="R19" s="20">
        <v>0</v>
      </c>
      <c r="S19" s="20">
        <v>0</v>
      </c>
      <c r="T19" s="20">
        <v>7</v>
      </c>
      <c r="U19" s="20">
        <v>91</v>
      </c>
      <c r="V19" s="20">
        <v>0</v>
      </c>
      <c r="W19" s="21">
        <f>E19+K19</f>
        <v>98</v>
      </c>
      <c r="X19" s="21">
        <f>L19+T19+U19</f>
        <v>98</v>
      </c>
      <c r="Y19" s="21">
        <f>F19</f>
        <v>52</v>
      </c>
      <c r="Z19" s="21">
        <f>G19+H19</f>
        <v>52</v>
      </c>
      <c r="AA19" s="21">
        <f>F19</f>
        <v>52</v>
      </c>
      <c r="AB19" s="21">
        <f>I19+J19+K19</f>
        <v>52</v>
      </c>
      <c r="AC19" s="21">
        <f>K19</f>
        <v>47</v>
      </c>
      <c r="AD19" s="21">
        <f>M19+N19+O19+P19</f>
        <v>47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20">
        <v>15</v>
      </c>
      <c r="F20" s="23">
        <v>26</v>
      </c>
      <c r="G20" s="23">
        <v>22</v>
      </c>
      <c r="H20" s="23">
        <v>4</v>
      </c>
      <c r="I20" s="23">
        <v>0</v>
      </c>
      <c r="J20" s="23">
        <v>4</v>
      </c>
      <c r="K20" s="23">
        <v>22</v>
      </c>
      <c r="L20" s="23"/>
      <c r="M20" s="23">
        <v>11</v>
      </c>
      <c r="N20" s="23">
        <v>1</v>
      </c>
      <c r="O20" s="23">
        <v>0</v>
      </c>
      <c r="P20" s="23">
        <v>10</v>
      </c>
      <c r="Q20" s="23">
        <v>0</v>
      </c>
      <c r="R20" s="23">
        <v>0</v>
      </c>
      <c r="S20" s="23">
        <v>0</v>
      </c>
      <c r="T20" s="23">
        <v>3</v>
      </c>
      <c r="U20" s="20">
        <v>34</v>
      </c>
      <c r="V20" s="24">
        <v>0</v>
      </c>
      <c r="W20" s="21">
        <f>E20+K20</f>
        <v>37</v>
      </c>
      <c r="X20" s="21">
        <f>L20+T20+U20</f>
        <v>37</v>
      </c>
      <c r="Y20" s="21">
        <f>F20</f>
        <v>26</v>
      </c>
      <c r="Z20" s="21">
        <f>G20+H20</f>
        <v>26</v>
      </c>
      <c r="AA20" s="21">
        <f>F20</f>
        <v>26</v>
      </c>
      <c r="AB20" s="21">
        <f>I20+J20+K20</f>
        <v>26</v>
      </c>
      <c r="AC20" s="21">
        <f>K20</f>
        <v>22</v>
      </c>
      <c r="AD20" s="21">
        <f>M20+N20+O20+P20</f>
        <v>22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23">
        <v>80</v>
      </c>
      <c r="F21" s="23">
        <v>57</v>
      </c>
      <c r="G21" s="23">
        <v>49</v>
      </c>
      <c r="H21" s="23">
        <v>8</v>
      </c>
      <c r="I21" s="23">
        <v>0</v>
      </c>
      <c r="J21" s="23">
        <v>5</v>
      </c>
      <c r="K21" s="23">
        <v>52</v>
      </c>
      <c r="L21" s="23"/>
      <c r="M21" s="23">
        <v>32</v>
      </c>
      <c r="N21" s="23">
        <v>0</v>
      </c>
      <c r="O21" s="23">
        <v>0</v>
      </c>
      <c r="P21" s="23">
        <v>20</v>
      </c>
      <c r="Q21" s="23">
        <v>0</v>
      </c>
      <c r="R21" s="23">
        <v>0</v>
      </c>
      <c r="S21" s="23">
        <v>0</v>
      </c>
      <c r="T21" s="23">
        <v>7</v>
      </c>
      <c r="U21" s="23">
        <v>124</v>
      </c>
      <c r="V21" s="24">
        <v>0</v>
      </c>
      <c r="W21" s="21">
        <f>E21+K21</f>
        <v>132</v>
      </c>
      <c r="X21" s="21">
        <f>L21+T21+U21</f>
        <v>131</v>
      </c>
      <c r="Y21" s="21">
        <f>F21</f>
        <v>57</v>
      </c>
      <c r="Z21" s="21">
        <f>G21+H21</f>
        <v>57</v>
      </c>
      <c r="AA21" s="21">
        <f>F21</f>
        <v>57</v>
      </c>
      <c r="AB21" s="21">
        <f>I21+J21+K21</f>
        <v>57</v>
      </c>
      <c r="AC21" s="21">
        <f>K21</f>
        <v>52</v>
      </c>
      <c r="AD21" s="21">
        <f>M21+N21+O21+P21</f>
        <v>52</v>
      </c>
    </row>
    <row r="22" spans="1:30" x14ac:dyDescent="0.2">
      <c r="A22" s="27">
        <v>4</v>
      </c>
      <c r="B22" s="89" t="s">
        <v>34</v>
      </c>
      <c r="C22" s="89"/>
      <c r="D22" s="89"/>
      <c r="E22" s="28">
        <f>SUM(E19:E21)</f>
        <v>146</v>
      </c>
      <c r="F22" s="28">
        <f t="shared" ref="F22:V22" si="0">SUM(F19:F21)</f>
        <v>135</v>
      </c>
      <c r="G22" s="28">
        <f t="shared" si="0"/>
        <v>123</v>
      </c>
      <c r="H22" s="28">
        <f t="shared" si="0"/>
        <v>12</v>
      </c>
      <c r="I22" s="28">
        <f t="shared" si="0"/>
        <v>0</v>
      </c>
      <c r="J22" s="28">
        <f t="shared" si="0"/>
        <v>14</v>
      </c>
      <c r="K22" s="28">
        <f t="shared" si="0"/>
        <v>121</v>
      </c>
      <c r="L22" s="28">
        <f t="shared" si="0"/>
        <v>0</v>
      </c>
      <c r="M22" s="28">
        <f t="shared" si="0"/>
        <v>58</v>
      </c>
      <c r="N22" s="28">
        <f t="shared" si="0"/>
        <v>2</v>
      </c>
      <c r="O22" s="28">
        <f t="shared" si="0"/>
        <v>0</v>
      </c>
      <c r="P22" s="28">
        <f t="shared" si="0"/>
        <v>61</v>
      </c>
      <c r="Q22" s="28">
        <f t="shared" si="0"/>
        <v>0</v>
      </c>
      <c r="R22" s="28">
        <f t="shared" si="0"/>
        <v>0</v>
      </c>
      <c r="S22" s="28">
        <f t="shared" si="0"/>
        <v>0</v>
      </c>
      <c r="T22" s="28">
        <f t="shared" si="0"/>
        <v>17</v>
      </c>
      <c r="U22" s="28">
        <f t="shared" si="0"/>
        <v>249</v>
      </c>
      <c r="V22" s="28">
        <f t="shared" si="0"/>
        <v>0</v>
      </c>
      <c r="W22" s="21">
        <f>E22+K22</f>
        <v>267</v>
      </c>
      <c r="X22" s="21">
        <f>L22+T22+U22</f>
        <v>266</v>
      </c>
      <c r="Y22" s="21">
        <f>F22</f>
        <v>135</v>
      </c>
      <c r="Z22" s="21">
        <f>G22+H22</f>
        <v>135</v>
      </c>
      <c r="AA22" s="21">
        <f>F22</f>
        <v>135</v>
      </c>
      <c r="AB22" s="21">
        <f>I22+J22+K22</f>
        <v>135</v>
      </c>
      <c r="AC22" s="21">
        <f>K22</f>
        <v>121</v>
      </c>
      <c r="AD22" s="21">
        <f>M22+N22+O22+P22</f>
        <v>121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</row>
    <row r="25" spans="1:30" x14ac:dyDescent="0.2"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</row>
    <row r="26" spans="1:30" x14ac:dyDescent="0.2"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</row>
  </sheetData>
  <mergeCells count="41">
    <mergeCell ref="A1:V1"/>
    <mergeCell ref="A2:V2"/>
    <mergeCell ref="A3:G3"/>
    <mergeCell ref="A4:A17"/>
    <mergeCell ref="B4:D17"/>
    <mergeCell ref="B25:W25"/>
    <mergeCell ref="B18:D18"/>
    <mergeCell ref="W18:X18"/>
    <mergeCell ref="B21:D21"/>
    <mergeCell ref="B22:D22"/>
    <mergeCell ref="AC18:AD18"/>
    <mergeCell ref="I6:K7"/>
    <mergeCell ref="B24:W24"/>
    <mergeCell ref="H3:O3"/>
    <mergeCell ref="T3:V3"/>
    <mergeCell ref="S6:S17"/>
    <mergeCell ref="I8:I17"/>
    <mergeCell ref="O6:O17"/>
    <mergeCell ref="P6:P17"/>
    <mergeCell ref="Q6:Q17"/>
    <mergeCell ref="R6:R17"/>
    <mergeCell ref="G6:G17"/>
    <mergeCell ref="AA18:AB18"/>
    <mergeCell ref="B19:D19"/>
    <mergeCell ref="B20:D20"/>
    <mergeCell ref="Y18:Z18"/>
    <mergeCell ref="Q4:S5"/>
    <mergeCell ref="T4:T17"/>
    <mergeCell ref="U4:U17"/>
    <mergeCell ref="V4:V17"/>
    <mergeCell ref="H6:H17"/>
    <mergeCell ref="B23:W23"/>
    <mergeCell ref="E4:E17"/>
    <mergeCell ref="F4:K5"/>
    <mergeCell ref="L4:L17"/>
    <mergeCell ref="M4:P5"/>
    <mergeCell ref="F6:F17"/>
    <mergeCell ref="M6:M17"/>
    <mergeCell ref="N6:N17"/>
    <mergeCell ref="J8:J17"/>
    <mergeCell ref="K8:K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6"/>
  <sheetViews>
    <sheetView topLeftCell="A13" zoomScale="80" zoomScaleNormal="80" workbookViewId="0">
      <selection activeCell="O6" sqref="O6:O1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9.140625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2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5" customFormat="1" ht="19.5" customHeight="1" x14ac:dyDescent="0.2">
      <c r="A2" s="81" t="s">
        <v>52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15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45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</row>
    <row r="4" spans="1:22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32">
        <f>[3]Գ.Նարինյան!E19+[3]Գ.Խաչատրյան!E19</f>
        <v>48</v>
      </c>
      <c r="F19" s="32">
        <v>25</v>
      </c>
      <c r="G19" s="32">
        <v>25</v>
      </c>
      <c r="H19" s="32">
        <f>[3]Գ.Նարինյան!H19+[3]Գ.Խաչատրյան!H19</f>
        <v>0</v>
      </c>
      <c r="I19" s="32">
        <f>[3]Գ.Նարինյան!I19+[3]Գ.Խաչատրյան!I19</f>
        <v>0</v>
      </c>
      <c r="J19" s="32">
        <f>[3]Գ.Նարինյան!J19+[3]Գ.Խաչատրյան!J19</f>
        <v>2</v>
      </c>
      <c r="K19" s="32">
        <v>23</v>
      </c>
      <c r="L19" s="32"/>
      <c r="M19" s="32">
        <f>[3]Գ.Նարինյան!M19+[3]Գ.Խաչատրյան!M19</f>
        <v>13</v>
      </c>
      <c r="N19" s="32">
        <f>[3]Գ.Նարինյան!N19+[3]Գ.Խաչատրյան!N19</f>
        <v>0</v>
      </c>
      <c r="O19" s="32">
        <f>[3]Գ.Նարինյան!O19+[3]Գ.Խաչատրյան!O19</f>
        <v>0</v>
      </c>
      <c r="P19" s="32">
        <v>10</v>
      </c>
      <c r="Q19" s="32">
        <f>[3]Գ.Նարինյան!Q19+[3]Գ.Խաչատրյան!Q19</f>
        <v>0</v>
      </c>
      <c r="R19" s="32">
        <f>[3]Գ.Նարինյան!R19+[3]Գ.Խաչատրյան!R19</f>
        <v>0</v>
      </c>
      <c r="S19" s="32">
        <f>[3]Գ.Նարինյան!S19+[3]Գ.Խաչատրյան!S19</f>
        <v>0</v>
      </c>
      <c r="T19" s="32">
        <f>[3]Գ.Նարինյան!T19+[3]Գ.Խաչատրյան!T19</f>
        <v>13</v>
      </c>
      <c r="U19" s="32">
        <f>[3]Գ.Նարինյան!U19+[3]Գ.Խաչատրյան!U19</f>
        <v>58</v>
      </c>
      <c r="V19" s="32">
        <f>[3]Գ.Նարինյան!V19+[3]Գ.Խաչատրյան!V19</f>
        <v>0</v>
      </c>
      <c r="W19" s="21">
        <f>E19+K19</f>
        <v>71</v>
      </c>
      <c r="X19" s="21">
        <f>L19+T19+U19</f>
        <v>71</v>
      </c>
      <c r="Y19" s="21">
        <f>F19</f>
        <v>25</v>
      </c>
      <c r="Z19" s="21">
        <f>G19+H19</f>
        <v>25</v>
      </c>
      <c r="AA19" s="21">
        <f>F19</f>
        <v>25</v>
      </c>
      <c r="AB19" s="21">
        <f>I19+J19+K19</f>
        <v>25</v>
      </c>
      <c r="AC19" s="21">
        <f>K19</f>
        <v>23</v>
      </c>
      <c r="AD19" s="21">
        <f>M19+N19+O19+P19</f>
        <v>23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32">
        <f>[3]Գ.Նարինյան!E20+[3]Գ.Խաչատրյան!E20</f>
        <v>9</v>
      </c>
      <c r="F20" s="32">
        <v>9</v>
      </c>
      <c r="G20" s="32">
        <v>9</v>
      </c>
      <c r="H20" s="32">
        <f>[3]Գ.Նարինյան!H20+[3]Գ.Խաչատրյան!H20</f>
        <v>0</v>
      </c>
      <c r="I20" s="32">
        <f>[3]Գ.Նարինյան!I20+[3]Գ.Խաչատրյան!I20</f>
        <v>0</v>
      </c>
      <c r="J20" s="32">
        <f>[3]Գ.Նարինյան!J20+[3]Գ.Խաչատրյան!J20</f>
        <v>3</v>
      </c>
      <c r="K20" s="32">
        <v>6</v>
      </c>
      <c r="L20" s="32"/>
      <c r="M20" s="32">
        <f>[3]Գ.Նարինյան!M20+[3]Գ.Խաչատրյան!M20</f>
        <v>3</v>
      </c>
      <c r="N20" s="32">
        <f>[3]Գ.Նարինյան!N20+[3]Գ.Խաչատրյան!N20</f>
        <v>0</v>
      </c>
      <c r="O20" s="32">
        <f>[3]Գ.Նարինյան!O20+[3]Գ.Խաչատրյան!O20</f>
        <v>0</v>
      </c>
      <c r="P20" s="32">
        <v>3</v>
      </c>
      <c r="Q20" s="32">
        <f>[3]Գ.Նարինյան!Q20+[3]Գ.Խաչատրյան!Q20</f>
        <v>0</v>
      </c>
      <c r="R20" s="32">
        <f>[3]Գ.Նարինյան!R20+[3]Գ.Խաչատրյան!R20</f>
        <v>0</v>
      </c>
      <c r="S20" s="32">
        <f>[3]Գ.Նարինյան!S20+[3]Գ.Խաչատրյան!S20</f>
        <v>0</v>
      </c>
      <c r="T20" s="32">
        <f>[3]Գ.Նարինյան!T20+[3]Գ.Խաչատրյան!T20</f>
        <v>1</v>
      </c>
      <c r="U20" s="32">
        <f>[3]Գ.Նարինյան!U20+[3]Գ.Խաչատրյան!U20</f>
        <v>14</v>
      </c>
      <c r="V20" s="32">
        <f>[3]Գ.Նարինյան!V20+[3]Գ.Խաչատրյան!V20</f>
        <v>0</v>
      </c>
      <c r="W20" s="21">
        <f>E20+K20</f>
        <v>15</v>
      </c>
      <c r="X20" s="21">
        <f>L20+T20+U20</f>
        <v>15</v>
      </c>
      <c r="Y20" s="21">
        <f>F20</f>
        <v>9</v>
      </c>
      <c r="Z20" s="21">
        <f>G20+H20</f>
        <v>9</v>
      </c>
      <c r="AA20" s="21">
        <f>F20</f>
        <v>9</v>
      </c>
      <c r="AB20" s="21">
        <f>I20+J20+K20</f>
        <v>9</v>
      </c>
      <c r="AC20" s="21">
        <f>K20</f>
        <v>6</v>
      </c>
      <c r="AD20" s="21">
        <f>M20+N20+O20+P20</f>
        <v>6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32">
        <f>[3]Գ.Նարինյան!E21+[3]Գ.Խաչատրյան!E21</f>
        <v>76</v>
      </c>
      <c r="F21" s="32">
        <v>35</v>
      </c>
      <c r="G21" s="32">
        <v>30</v>
      </c>
      <c r="H21" s="32">
        <f>[3]Գ.Նարինյան!H21+[3]Գ.Խաչատրյան!H21</f>
        <v>5</v>
      </c>
      <c r="I21" s="32">
        <f>[3]Գ.Նարինյան!I21+[3]Գ.Խաչատրյան!I21</f>
        <v>0</v>
      </c>
      <c r="J21" s="32">
        <f>[3]Գ.Նարինյան!J21+[3]Գ.Խաչատրյան!J21</f>
        <v>9</v>
      </c>
      <c r="K21" s="32">
        <v>26</v>
      </c>
      <c r="L21" s="32"/>
      <c r="M21" s="32">
        <v>14</v>
      </c>
      <c r="N21" s="32">
        <f>[3]Գ.Նարինյան!N21+[3]Գ.Խաչատրյան!N21</f>
        <v>1</v>
      </c>
      <c r="O21" s="32">
        <f>[3]Գ.Նարինյան!O21+[3]Գ.Խաչատրյան!O21</f>
        <v>0</v>
      </c>
      <c r="P21" s="32">
        <v>11</v>
      </c>
      <c r="Q21" s="32">
        <f>[3]Գ.Նարինյան!Q21+[3]Գ.Խաչատրյան!Q21</f>
        <v>0</v>
      </c>
      <c r="R21" s="32">
        <f>[3]Գ.Նարինյան!R21+[3]Գ.Խաչատրյան!R21</f>
        <v>0</v>
      </c>
      <c r="S21" s="32">
        <f>[3]Գ.Նարինյան!S21+[3]Գ.Խաչատրյան!S21</f>
        <v>0</v>
      </c>
      <c r="T21" s="32">
        <f>[3]Գ.Նարինյան!T21+[3]Գ.Խաչատրյան!T21</f>
        <v>19</v>
      </c>
      <c r="U21" s="32">
        <f>[3]Գ.Նարինյան!U21+[3]Գ.Խաչատրյան!U21</f>
        <v>83</v>
      </c>
      <c r="V21" s="32">
        <f>[3]Գ.Նարինյան!V21+[3]Գ.Խաչատրյան!V21</f>
        <v>1</v>
      </c>
      <c r="W21" s="21">
        <f>E21+K21</f>
        <v>102</v>
      </c>
      <c r="X21" s="21">
        <f>L21+T21+U21</f>
        <v>102</v>
      </c>
      <c r="Y21" s="21">
        <f>F21</f>
        <v>35</v>
      </c>
      <c r="Z21" s="21">
        <f>G21+H21</f>
        <v>35</v>
      </c>
      <c r="AA21" s="21">
        <f>F21</f>
        <v>35</v>
      </c>
      <c r="AB21" s="21">
        <f>I21+J21+K21</f>
        <v>35</v>
      </c>
      <c r="AC21" s="21">
        <f>K21</f>
        <v>26</v>
      </c>
      <c r="AD21" s="21">
        <f>M21+N21+O21+P21</f>
        <v>26</v>
      </c>
    </row>
    <row r="22" spans="1:30" ht="18" x14ac:dyDescent="0.2">
      <c r="A22" s="27">
        <v>4</v>
      </c>
      <c r="B22" s="89" t="s">
        <v>34</v>
      </c>
      <c r="C22" s="89"/>
      <c r="D22" s="89"/>
      <c r="E22" s="32">
        <f>SUM(E19:E21)</f>
        <v>133</v>
      </c>
      <c r="F22" s="32">
        <f t="shared" ref="F22:V22" si="0">SUM(F19:F21)</f>
        <v>69</v>
      </c>
      <c r="G22" s="32">
        <f t="shared" si="0"/>
        <v>64</v>
      </c>
      <c r="H22" s="32">
        <f t="shared" si="0"/>
        <v>5</v>
      </c>
      <c r="I22" s="32">
        <f t="shared" si="0"/>
        <v>0</v>
      </c>
      <c r="J22" s="32">
        <f t="shared" si="0"/>
        <v>14</v>
      </c>
      <c r="K22" s="32">
        <f t="shared" si="0"/>
        <v>55</v>
      </c>
      <c r="L22" s="32">
        <f t="shared" si="0"/>
        <v>0</v>
      </c>
      <c r="M22" s="32">
        <f t="shared" si="0"/>
        <v>30</v>
      </c>
      <c r="N22" s="32">
        <f t="shared" si="0"/>
        <v>1</v>
      </c>
      <c r="O22" s="32">
        <f t="shared" si="0"/>
        <v>0</v>
      </c>
      <c r="P22" s="32">
        <f t="shared" si="0"/>
        <v>24</v>
      </c>
      <c r="Q22" s="32">
        <f t="shared" si="0"/>
        <v>0</v>
      </c>
      <c r="R22" s="32">
        <f t="shared" si="0"/>
        <v>0</v>
      </c>
      <c r="S22" s="32">
        <f t="shared" si="0"/>
        <v>0</v>
      </c>
      <c r="T22" s="32">
        <f t="shared" si="0"/>
        <v>33</v>
      </c>
      <c r="U22" s="32">
        <f t="shared" si="0"/>
        <v>155</v>
      </c>
      <c r="V22" s="32">
        <f t="shared" si="0"/>
        <v>1</v>
      </c>
      <c r="W22" s="21">
        <f>E22+K22</f>
        <v>188</v>
      </c>
      <c r="X22" s="21">
        <f>L22+T22+U22</f>
        <v>188</v>
      </c>
      <c r="Y22" s="21">
        <f>F22</f>
        <v>69</v>
      </c>
      <c r="Z22" s="21">
        <f>G22+H22</f>
        <v>69</v>
      </c>
      <c r="AA22" s="21">
        <f>F22</f>
        <v>69</v>
      </c>
      <c r="AB22" s="21">
        <f>I22+J22+K22</f>
        <v>69</v>
      </c>
      <c r="AC22" s="21">
        <f>K22</f>
        <v>55</v>
      </c>
      <c r="AD22" s="21">
        <f>M22+N22+O22+P22</f>
        <v>55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</row>
    <row r="25" spans="1:30" x14ac:dyDescent="0.2"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</row>
    <row r="26" spans="1:30" x14ac:dyDescent="0.2"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</row>
  </sheetData>
  <mergeCells count="41">
    <mergeCell ref="A1:V1"/>
    <mergeCell ref="A2:V2"/>
    <mergeCell ref="A3:G3"/>
    <mergeCell ref="A4:A17"/>
    <mergeCell ref="B4:D17"/>
    <mergeCell ref="B25:W25"/>
    <mergeCell ref="B18:D18"/>
    <mergeCell ref="W18:X18"/>
    <mergeCell ref="B21:D21"/>
    <mergeCell ref="B22:D22"/>
    <mergeCell ref="AC18:AD18"/>
    <mergeCell ref="I6:K7"/>
    <mergeCell ref="B24:W24"/>
    <mergeCell ref="H3:O3"/>
    <mergeCell ref="T3:V3"/>
    <mergeCell ref="S6:S17"/>
    <mergeCell ref="I8:I17"/>
    <mergeCell ref="O6:O17"/>
    <mergeCell ref="P6:P17"/>
    <mergeCell ref="Q6:Q17"/>
    <mergeCell ref="R6:R17"/>
    <mergeCell ref="G6:G17"/>
    <mergeCell ref="AA18:AB18"/>
    <mergeCell ref="B19:D19"/>
    <mergeCell ref="B20:D20"/>
    <mergeCell ref="Y18:Z18"/>
    <mergeCell ref="Q4:S5"/>
    <mergeCell ref="T4:T17"/>
    <mergeCell ref="U4:U17"/>
    <mergeCell ref="V4:V17"/>
    <mergeCell ref="H6:H17"/>
    <mergeCell ref="B23:W23"/>
    <mergeCell ref="E4:E17"/>
    <mergeCell ref="F4:K5"/>
    <mergeCell ref="L4:L17"/>
    <mergeCell ref="M4:P5"/>
    <mergeCell ref="F6:F17"/>
    <mergeCell ref="M6:M17"/>
    <mergeCell ref="N6:N17"/>
    <mergeCell ref="J8:J17"/>
    <mergeCell ref="K8:K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3" zoomScale="90" zoomScaleNormal="90" workbookViewId="0">
      <selection activeCell="O6" sqref="O6:O1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0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2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5" customFormat="1" ht="19.5" customHeight="1" x14ac:dyDescent="0.2">
      <c r="A2" s="81" t="s">
        <v>53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15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49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</row>
    <row r="4" spans="1:22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20">
        <v>77</v>
      </c>
      <c r="F19" s="20">
        <v>28</v>
      </c>
      <c r="G19" s="20">
        <v>27</v>
      </c>
      <c r="H19" s="20">
        <v>1</v>
      </c>
      <c r="I19" s="20"/>
      <c r="J19" s="20">
        <v>5</v>
      </c>
      <c r="K19" s="20">
        <v>23</v>
      </c>
      <c r="L19" s="20"/>
      <c r="M19" s="20">
        <v>4</v>
      </c>
      <c r="N19" s="20">
        <v>1</v>
      </c>
      <c r="O19" s="20">
        <v>1</v>
      </c>
      <c r="P19" s="20">
        <v>17</v>
      </c>
      <c r="Q19" s="20">
        <v>2</v>
      </c>
      <c r="R19" s="20"/>
      <c r="S19" s="20">
        <v>2</v>
      </c>
      <c r="T19" s="20">
        <v>4</v>
      </c>
      <c r="U19" s="20">
        <v>96</v>
      </c>
      <c r="V19" s="20">
        <v>2</v>
      </c>
      <c r="W19" s="21">
        <f>E19+K19</f>
        <v>100</v>
      </c>
      <c r="X19" s="21">
        <f>L19+T19+U19</f>
        <v>100</v>
      </c>
      <c r="Y19" s="21">
        <f>F19</f>
        <v>28</v>
      </c>
      <c r="Z19" s="21">
        <f>G19+H19</f>
        <v>28</v>
      </c>
      <c r="AA19" s="21">
        <f>F19</f>
        <v>28</v>
      </c>
      <c r="AB19" s="21">
        <f>I19+J19+K19</f>
        <v>28</v>
      </c>
      <c r="AC19" s="21">
        <f>K19</f>
        <v>23</v>
      </c>
      <c r="AD19" s="21">
        <f>M19+N19+O19+P19</f>
        <v>23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20">
        <v>12</v>
      </c>
      <c r="F20" s="23">
        <v>8</v>
      </c>
      <c r="G20" s="23">
        <v>8</v>
      </c>
      <c r="H20" s="23"/>
      <c r="I20" s="23"/>
      <c r="J20" s="23"/>
      <c r="K20" s="23">
        <v>8</v>
      </c>
      <c r="L20" s="23"/>
      <c r="M20" s="23">
        <v>1</v>
      </c>
      <c r="N20" s="23">
        <v>1</v>
      </c>
      <c r="O20" s="23"/>
      <c r="P20" s="23">
        <v>6</v>
      </c>
      <c r="Q20" s="23"/>
      <c r="R20" s="23"/>
      <c r="S20" s="23"/>
      <c r="T20" s="23">
        <v>2</v>
      </c>
      <c r="U20" s="20">
        <v>18</v>
      </c>
      <c r="V20" s="24"/>
      <c r="W20" s="21">
        <f>E20+K20</f>
        <v>20</v>
      </c>
      <c r="X20" s="21">
        <f>L20+T20+U20</f>
        <v>20</v>
      </c>
      <c r="Y20" s="21">
        <f>F20</f>
        <v>8</v>
      </c>
      <c r="Z20" s="21">
        <f>G20+H20</f>
        <v>8</v>
      </c>
      <c r="AA20" s="21">
        <f>F20</f>
        <v>8</v>
      </c>
      <c r="AB20" s="21">
        <f>I20+J20+K20</f>
        <v>8</v>
      </c>
      <c r="AC20" s="21">
        <f>K20</f>
        <v>8</v>
      </c>
      <c r="AD20" s="21">
        <f>M20+N20+O20+P20</f>
        <v>8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23">
        <v>51</v>
      </c>
      <c r="F21" s="23">
        <v>21</v>
      </c>
      <c r="G21" s="23">
        <v>21</v>
      </c>
      <c r="H21" s="23"/>
      <c r="I21" s="23"/>
      <c r="J21" s="23">
        <v>2</v>
      </c>
      <c r="K21" s="23">
        <v>19</v>
      </c>
      <c r="L21" s="23"/>
      <c r="M21" s="23">
        <v>12</v>
      </c>
      <c r="N21" s="23"/>
      <c r="O21" s="23">
        <v>7</v>
      </c>
      <c r="P21" s="23"/>
      <c r="Q21" s="23"/>
      <c r="R21" s="23"/>
      <c r="S21" s="23"/>
      <c r="T21" s="23">
        <v>6</v>
      </c>
      <c r="U21" s="23">
        <v>64</v>
      </c>
      <c r="V21" s="24"/>
      <c r="W21" s="21">
        <f>E21+K21</f>
        <v>70</v>
      </c>
      <c r="X21" s="21">
        <f>L21+T21+U21</f>
        <v>70</v>
      </c>
      <c r="Y21" s="21">
        <f>F21</f>
        <v>21</v>
      </c>
      <c r="Z21" s="21">
        <f>G21+H21</f>
        <v>21</v>
      </c>
      <c r="AA21" s="21">
        <f>F21</f>
        <v>21</v>
      </c>
      <c r="AB21" s="21">
        <f>I21+J21+K21</f>
        <v>21</v>
      </c>
      <c r="AC21" s="21">
        <f>K21</f>
        <v>19</v>
      </c>
      <c r="AD21" s="21">
        <f>M21+N21+O21+P21</f>
        <v>19</v>
      </c>
    </row>
    <row r="22" spans="1:30" x14ac:dyDescent="0.2">
      <c r="A22" s="27">
        <v>4</v>
      </c>
      <c r="B22" s="89" t="s">
        <v>34</v>
      </c>
      <c r="C22" s="89"/>
      <c r="D22" s="89"/>
      <c r="E22" s="28">
        <f>SUM(E19:E21)</f>
        <v>140</v>
      </c>
      <c r="F22" s="28">
        <f t="shared" ref="F22:V22" si="0">SUM(F19:F21)</f>
        <v>57</v>
      </c>
      <c r="G22" s="28">
        <f t="shared" si="0"/>
        <v>56</v>
      </c>
      <c r="H22" s="28">
        <f t="shared" si="0"/>
        <v>1</v>
      </c>
      <c r="I22" s="28">
        <f t="shared" si="0"/>
        <v>0</v>
      </c>
      <c r="J22" s="28">
        <f t="shared" si="0"/>
        <v>7</v>
      </c>
      <c r="K22" s="28">
        <f t="shared" si="0"/>
        <v>50</v>
      </c>
      <c r="L22" s="28">
        <f t="shared" si="0"/>
        <v>0</v>
      </c>
      <c r="M22" s="28">
        <f t="shared" si="0"/>
        <v>17</v>
      </c>
      <c r="N22" s="28">
        <f t="shared" si="0"/>
        <v>2</v>
      </c>
      <c r="O22" s="28">
        <f t="shared" si="0"/>
        <v>8</v>
      </c>
      <c r="P22" s="28">
        <f t="shared" si="0"/>
        <v>23</v>
      </c>
      <c r="Q22" s="28">
        <f t="shared" si="0"/>
        <v>2</v>
      </c>
      <c r="R22" s="28">
        <f t="shared" si="0"/>
        <v>0</v>
      </c>
      <c r="S22" s="28">
        <f t="shared" si="0"/>
        <v>2</v>
      </c>
      <c r="T22" s="28">
        <f t="shared" si="0"/>
        <v>12</v>
      </c>
      <c r="U22" s="28">
        <f t="shared" si="0"/>
        <v>178</v>
      </c>
      <c r="V22" s="28">
        <f t="shared" si="0"/>
        <v>2</v>
      </c>
      <c r="W22" s="21">
        <f>E22+K22</f>
        <v>190</v>
      </c>
      <c r="X22" s="21">
        <f>L22+T22+U22</f>
        <v>190</v>
      </c>
      <c r="Y22" s="21">
        <f>F22</f>
        <v>57</v>
      </c>
      <c r="Z22" s="21">
        <f>G22+H22</f>
        <v>57</v>
      </c>
      <c r="AA22" s="21">
        <f>F22</f>
        <v>57</v>
      </c>
      <c r="AB22" s="21">
        <f>I22+J22+K22</f>
        <v>57</v>
      </c>
      <c r="AC22" s="21">
        <f>K22</f>
        <v>50</v>
      </c>
      <c r="AD22" s="21">
        <f>M22+N22+O22+P22</f>
        <v>50</v>
      </c>
    </row>
    <row r="23" spans="1:30" x14ac:dyDescent="0.2"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3"/>
    </row>
    <row r="24" spans="1:30" x14ac:dyDescent="0.2"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</sheetData>
  <mergeCells count="39"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H3:O3"/>
    <mergeCell ref="Y18:Z18"/>
    <mergeCell ref="AA18:AB18"/>
    <mergeCell ref="F6:F17"/>
    <mergeCell ref="G6:G17"/>
    <mergeCell ref="H6:H17"/>
    <mergeCell ref="I6:K7"/>
    <mergeCell ref="M6:M17"/>
    <mergeCell ref="N6:N17"/>
    <mergeCell ref="J8:J17"/>
    <mergeCell ref="K8:K17"/>
    <mergeCell ref="AC18:AD18"/>
    <mergeCell ref="B19:D19"/>
    <mergeCell ref="O6:O17"/>
    <mergeCell ref="P6:P17"/>
    <mergeCell ref="Q6:Q17"/>
    <mergeCell ref="R6:R17"/>
    <mergeCell ref="S6:S17"/>
    <mergeCell ref="I8:I17"/>
    <mergeCell ref="T4:T17"/>
    <mergeCell ref="U4:U17"/>
    <mergeCell ref="T3:V3"/>
    <mergeCell ref="B20:D20"/>
    <mergeCell ref="B21:D21"/>
    <mergeCell ref="B22:D22"/>
    <mergeCell ref="B24:W24"/>
    <mergeCell ref="B18:D18"/>
    <mergeCell ref="W18:X18"/>
    <mergeCell ref="Q4:S5"/>
    <mergeCell ref="V4:V1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3" zoomScale="90" zoomScaleNormal="90" workbookViewId="0">
      <selection activeCell="O6" sqref="O6:O1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9.140625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2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5" customFormat="1" ht="19.5" customHeight="1" x14ac:dyDescent="0.2">
      <c r="A2" s="81" t="s">
        <v>54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15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45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</row>
    <row r="4" spans="1:22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20">
        <v>147</v>
      </c>
      <c r="F19" s="20">
        <v>156</v>
      </c>
      <c r="G19" s="20">
        <v>138</v>
      </c>
      <c r="H19" s="20">
        <v>18</v>
      </c>
      <c r="I19" s="20">
        <v>1</v>
      </c>
      <c r="J19" s="20">
        <v>2</v>
      </c>
      <c r="K19" s="20">
        <v>153</v>
      </c>
      <c r="L19" s="20"/>
      <c r="M19" s="20">
        <v>50</v>
      </c>
      <c r="N19" s="20">
        <v>7</v>
      </c>
      <c r="O19" s="20"/>
      <c r="P19" s="20">
        <v>96</v>
      </c>
      <c r="Q19" s="20">
        <v>2</v>
      </c>
      <c r="R19" s="20"/>
      <c r="S19" s="20">
        <v>2</v>
      </c>
      <c r="T19" s="20">
        <v>41</v>
      </c>
      <c r="U19" s="20">
        <v>259</v>
      </c>
      <c r="V19" s="20">
        <v>7</v>
      </c>
      <c r="W19" s="21">
        <f>E19+K19</f>
        <v>300</v>
      </c>
      <c r="X19" s="21">
        <f>L19+T19+U19</f>
        <v>300</v>
      </c>
      <c r="Y19" s="21">
        <f>F19</f>
        <v>156</v>
      </c>
      <c r="Z19" s="21">
        <f>G19+H19</f>
        <v>156</v>
      </c>
      <c r="AA19" s="21">
        <f>F19</f>
        <v>156</v>
      </c>
      <c r="AB19" s="21">
        <f>I19+J19+K19</f>
        <v>156</v>
      </c>
      <c r="AC19" s="21">
        <f>K19</f>
        <v>153</v>
      </c>
      <c r="AD19" s="21">
        <f>M19+N19+O19+P19</f>
        <v>153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20">
        <v>48</v>
      </c>
      <c r="F20" s="23">
        <v>30</v>
      </c>
      <c r="G20" s="23">
        <v>28</v>
      </c>
      <c r="H20" s="23">
        <v>2</v>
      </c>
      <c r="I20" s="23"/>
      <c r="J20" s="23"/>
      <c r="K20" s="23">
        <v>30</v>
      </c>
      <c r="L20" s="23"/>
      <c r="M20" s="23">
        <v>19</v>
      </c>
      <c r="N20" s="23">
        <v>1</v>
      </c>
      <c r="O20" s="23"/>
      <c r="P20" s="23">
        <v>10</v>
      </c>
      <c r="Q20" s="23">
        <v>2</v>
      </c>
      <c r="R20" s="23"/>
      <c r="S20" s="23">
        <v>2</v>
      </c>
      <c r="T20" s="23">
        <v>7</v>
      </c>
      <c r="U20" s="20">
        <v>71</v>
      </c>
      <c r="V20" s="24"/>
      <c r="W20" s="21">
        <f>E20+K20</f>
        <v>78</v>
      </c>
      <c r="X20" s="21">
        <f>L20+T20+U20</f>
        <v>78</v>
      </c>
      <c r="Y20" s="21">
        <f>F20</f>
        <v>30</v>
      </c>
      <c r="Z20" s="21">
        <f>G20+H20</f>
        <v>30</v>
      </c>
      <c r="AA20" s="21">
        <f>F20</f>
        <v>30</v>
      </c>
      <c r="AB20" s="21">
        <f>I20+J20+K20</f>
        <v>30</v>
      </c>
      <c r="AC20" s="21">
        <f>K20</f>
        <v>30</v>
      </c>
      <c r="AD20" s="21">
        <f>M20+N20+O20+P20</f>
        <v>30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23">
        <v>213</v>
      </c>
      <c r="F21" s="23">
        <v>104</v>
      </c>
      <c r="G21" s="23">
        <v>56</v>
      </c>
      <c r="H21" s="23">
        <v>48</v>
      </c>
      <c r="I21" s="23">
        <v>1</v>
      </c>
      <c r="J21" s="23">
        <v>9</v>
      </c>
      <c r="K21" s="23">
        <v>94</v>
      </c>
      <c r="L21" s="23"/>
      <c r="M21" s="23">
        <v>58</v>
      </c>
      <c r="N21" s="23">
        <v>6</v>
      </c>
      <c r="O21" s="23"/>
      <c r="P21" s="23">
        <v>30</v>
      </c>
      <c r="Q21" s="23">
        <v>1</v>
      </c>
      <c r="R21" s="23"/>
      <c r="S21" s="23">
        <v>1</v>
      </c>
      <c r="T21" s="23">
        <v>32</v>
      </c>
      <c r="U21" s="23">
        <v>275</v>
      </c>
      <c r="V21" s="24">
        <v>7</v>
      </c>
      <c r="W21" s="21">
        <f>E21+K21</f>
        <v>307</v>
      </c>
      <c r="X21" s="21">
        <f>L21+T21+U21</f>
        <v>307</v>
      </c>
      <c r="Y21" s="21">
        <f>F21</f>
        <v>104</v>
      </c>
      <c r="Z21" s="21">
        <f>G21+H21</f>
        <v>104</v>
      </c>
      <c r="AA21" s="21">
        <f>F21</f>
        <v>104</v>
      </c>
      <c r="AB21" s="21">
        <f>I21+J21+K21</f>
        <v>104</v>
      </c>
      <c r="AC21" s="21">
        <f>K21</f>
        <v>94</v>
      </c>
      <c r="AD21" s="21">
        <f>M21+N21+O21+P21</f>
        <v>94</v>
      </c>
    </row>
    <row r="22" spans="1:30" x14ac:dyDescent="0.2">
      <c r="A22" s="27">
        <v>4</v>
      </c>
      <c r="B22" s="89" t="s">
        <v>34</v>
      </c>
      <c r="C22" s="89"/>
      <c r="D22" s="89"/>
      <c r="E22" s="28">
        <f>SUM(E19:E21)</f>
        <v>408</v>
      </c>
      <c r="F22" s="28">
        <f t="shared" ref="F22:V22" si="0">SUM(F19:F21)</f>
        <v>290</v>
      </c>
      <c r="G22" s="28">
        <f t="shared" si="0"/>
        <v>222</v>
      </c>
      <c r="H22" s="28">
        <f t="shared" si="0"/>
        <v>68</v>
      </c>
      <c r="I22" s="28">
        <f t="shared" si="0"/>
        <v>2</v>
      </c>
      <c r="J22" s="28">
        <f t="shared" si="0"/>
        <v>11</v>
      </c>
      <c r="K22" s="28">
        <f t="shared" si="0"/>
        <v>277</v>
      </c>
      <c r="L22" s="28">
        <f t="shared" si="0"/>
        <v>0</v>
      </c>
      <c r="M22" s="28">
        <f t="shared" si="0"/>
        <v>127</v>
      </c>
      <c r="N22" s="28">
        <f t="shared" si="0"/>
        <v>14</v>
      </c>
      <c r="O22" s="28">
        <f t="shared" si="0"/>
        <v>0</v>
      </c>
      <c r="P22" s="28">
        <f t="shared" si="0"/>
        <v>136</v>
      </c>
      <c r="Q22" s="28">
        <f t="shared" si="0"/>
        <v>5</v>
      </c>
      <c r="R22" s="28">
        <f t="shared" si="0"/>
        <v>0</v>
      </c>
      <c r="S22" s="28">
        <f t="shared" si="0"/>
        <v>5</v>
      </c>
      <c r="T22" s="28">
        <f t="shared" si="0"/>
        <v>80</v>
      </c>
      <c r="U22" s="28">
        <f t="shared" si="0"/>
        <v>605</v>
      </c>
      <c r="V22" s="28">
        <f t="shared" si="0"/>
        <v>14</v>
      </c>
      <c r="W22" s="21">
        <f>E22+K22</f>
        <v>685</v>
      </c>
      <c r="X22" s="21">
        <f>L22+T22+U22</f>
        <v>685</v>
      </c>
      <c r="Y22" s="21">
        <f>F22</f>
        <v>290</v>
      </c>
      <c r="Z22" s="21">
        <f>G22+H22</f>
        <v>290</v>
      </c>
      <c r="AA22" s="21">
        <f>F22</f>
        <v>290</v>
      </c>
      <c r="AB22" s="21">
        <f>I22+J22+K22</f>
        <v>290</v>
      </c>
      <c r="AC22" s="21">
        <f>K22</f>
        <v>277</v>
      </c>
      <c r="AD22" s="21">
        <f>M22+N22+O22+P22</f>
        <v>277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</sheetData>
  <mergeCells count="40">
    <mergeCell ref="K8:K17"/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V4:V17"/>
    <mergeCell ref="Y18:Z18"/>
    <mergeCell ref="AA18:AB18"/>
    <mergeCell ref="F6:F17"/>
    <mergeCell ref="G6:G17"/>
    <mergeCell ref="H6:H17"/>
    <mergeCell ref="I6:K7"/>
    <mergeCell ref="M6:M17"/>
    <mergeCell ref="N6:N17"/>
    <mergeCell ref="J8:J17"/>
    <mergeCell ref="B24:W24"/>
    <mergeCell ref="B18:D18"/>
    <mergeCell ref="W18:X18"/>
    <mergeCell ref="AC18:AD18"/>
    <mergeCell ref="B19:D19"/>
    <mergeCell ref="O6:O17"/>
    <mergeCell ref="P6:P17"/>
    <mergeCell ref="Q6:Q17"/>
    <mergeCell ref="R6:R17"/>
    <mergeCell ref="S6:S17"/>
    <mergeCell ref="H3:O3"/>
    <mergeCell ref="T3:V3"/>
    <mergeCell ref="B20:D20"/>
    <mergeCell ref="B21:D21"/>
    <mergeCell ref="B22:D22"/>
    <mergeCell ref="B23:W23"/>
    <mergeCell ref="I8:I17"/>
    <mergeCell ref="Q4:S5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9" zoomScale="90" zoomScaleNormal="90" workbookViewId="0">
      <selection activeCell="O6" sqref="O6:O1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0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2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5" customFormat="1" ht="19.5" customHeight="1" x14ac:dyDescent="0.2">
      <c r="A2" s="81" t="s">
        <v>55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15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45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</row>
    <row r="4" spans="1:22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20">
        <v>151</v>
      </c>
      <c r="F19" s="20">
        <v>86</v>
      </c>
      <c r="G19" s="20">
        <v>86</v>
      </c>
      <c r="H19" s="20"/>
      <c r="I19" s="20"/>
      <c r="J19" s="20">
        <v>5</v>
      </c>
      <c r="K19" s="20">
        <v>81</v>
      </c>
      <c r="L19" s="20"/>
      <c r="M19" s="20">
        <v>36</v>
      </c>
      <c r="N19" s="20">
        <v>3</v>
      </c>
      <c r="O19" s="20"/>
      <c r="P19" s="20">
        <v>42</v>
      </c>
      <c r="Q19" s="20">
        <v>1</v>
      </c>
      <c r="R19" s="20"/>
      <c r="S19" s="20">
        <v>1</v>
      </c>
      <c r="T19" s="20">
        <v>3</v>
      </c>
      <c r="U19" s="20">
        <v>229</v>
      </c>
      <c r="V19" s="20">
        <v>5</v>
      </c>
      <c r="W19" s="21">
        <f>E19+K19</f>
        <v>232</v>
      </c>
      <c r="X19" s="21">
        <f>L19+T19+U19</f>
        <v>232</v>
      </c>
      <c r="Y19" s="21">
        <f>F19</f>
        <v>86</v>
      </c>
      <c r="Z19" s="21">
        <f>G19+H19</f>
        <v>86</v>
      </c>
      <c r="AA19" s="21">
        <f>F19</f>
        <v>86</v>
      </c>
      <c r="AB19" s="21">
        <f>I19+J19+K19</f>
        <v>86</v>
      </c>
      <c r="AC19" s="21">
        <f>K19</f>
        <v>81</v>
      </c>
      <c r="AD19" s="21">
        <f>M19+N19+O19+P19</f>
        <v>81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20">
        <v>29</v>
      </c>
      <c r="F20" s="23">
        <v>46</v>
      </c>
      <c r="G20" s="23">
        <v>46</v>
      </c>
      <c r="H20" s="23"/>
      <c r="I20" s="23"/>
      <c r="J20" s="23">
        <v>3</v>
      </c>
      <c r="K20" s="23">
        <v>43</v>
      </c>
      <c r="L20" s="23"/>
      <c r="M20" s="23">
        <v>27</v>
      </c>
      <c r="N20" s="23"/>
      <c r="O20" s="23"/>
      <c r="P20" s="23">
        <v>16</v>
      </c>
      <c r="Q20" s="23"/>
      <c r="R20" s="23"/>
      <c r="S20" s="23"/>
      <c r="T20" s="23"/>
      <c r="U20" s="20">
        <v>72</v>
      </c>
      <c r="V20" s="24"/>
      <c r="W20" s="21">
        <f>E20+K20</f>
        <v>72</v>
      </c>
      <c r="X20" s="21">
        <f>L20+T20+U20</f>
        <v>72</v>
      </c>
      <c r="Y20" s="21">
        <f>F20</f>
        <v>46</v>
      </c>
      <c r="Z20" s="21">
        <f>G20+H20</f>
        <v>46</v>
      </c>
      <c r="AA20" s="21">
        <f>F20</f>
        <v>46</v>
      </c>
      <c r="AB20" s="21">
        <f>I20+J20+K20</f>
        <v>46</v>
      </c>
      <c r="AC20" s="21">
        <f>K20</f>
        <v>43</v>
      </c>
      <c r="AD20" s="21">
        <f>M20+N20+O20+P20</f>
        <v>43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23">
        <v>177</v>
      </c>
      <c r="F21" s="23">
        <v>84</v>
      </c>
      <c r="G21" s="23">
        <v>75</v>
      </c>
      <c r="H21" s="23">
        <v>9</v>
      </c>
      <c r="I21" s="23"/>
      <c r="J21" s="23">
        <v>12</v>
      </c>
      <c r="K21" s="23">
        <v>72</v>
      </c>
      <c r="L21" s="23"/>
      <c r="M21" s="23">
        <v>33</v>
      </c>
      <c r="N21" s="23">
        <v>4</v>
      </c>
      <c r="O21" s="23"/>
      <c r="P21" s="23">
        <v>35</v>
      </c>
      <c r="Q21" s="23">
        <v>4</v>
      </c>
      <c r="R21" s="23"/>
      <c r="S21" s="23">
        <v>3</v>
      </c>
      <c r="T21" s="23">
        <v>17</v>
      </c>
      <c r="U21" s="23">
        <v>232</v>
      </c>
      <c r="V21" s="24">
        <v>7</v>
      </c>
      <c r="W21" s="21">
        <f>E21+K21</f>
        <v>249</v>
      </c>
      <c r="X21" s="21">
        <f>L21+T21+U21</f>
        <v>249</v>
      </c>
      <c r="Y21" s="21">
        <f>F21</f>
        <v>84</v>
      </c>
      <c r="Z21" s="21">
        <f>G21+H21</f>
        <v>84</v>
      </c>
      <c r="AA21" s="21">
        <f>F21</f>
        <v>84</v>
      </c>
      <c r="AB21" s="21">
        <f>I21+J21+K21</f>
        <v>84</v>
      </c>
      <c r="AC21" s="21">
        <f>K21</f>
        <v>72</v>
      </c>
      <c r="AD21" s="21">
        <f>M21+N21+O21+P21</f>
        <v>72</v>
      </c>
    </row>
    <row r="22" spans="1:30" x14ac:dyDescent="0.2">
      <c r="A22" s="27">
        <v>4</v>
      </c>
      <c r="B22" s="89" t="s">
        <v>34</v>
      </c>
      <c r="C22" s="89"/>
      <c r="D22" s="89"/>
      <c r="E22" s="28">
        <v>357</v>
      </c>
      <c r="F22" s="28">
        <v>216</v>
      </c>
      <c r="G22" s="28">
        <v>207</v>
      </c>
      <c r="H22" s="28">
        <v>9</v>
      </c>
      <c r="I22" s="28"/>
      <c r="J22" s="28">
        <v>20</v>
      </c>
      <c r="K22" s="28">
        <v>196</v>
      </c>
      <c r="L22" s="28"/>
      <c r="M22" s="28">
        <v>96</v>
      </c>
      <c r="N22" s="28">
        <v>7</v>
      </c>
      <c r="O22" s="28"/>
      <c r="P22" s="28">
        <v>93</v>
      </c>
      <c r="Q22" s="28">
        <v>5</v>
      </c>
      <c r="R22" s="28"/>
      <c r="S22" s="28">
        <v>4</v>
      </c>
      <c r="T22" s="28">
        <v>20</v>
      </c>
      <c r="U22" s="28">
        <v>533</v>
      </c>
      <c r="V22" s="28">
        <v>12</v>
      </c>
      <c r="W22" s="21">
        <f>E22+K22</f>
        <v>553</v>
      </c>
      <c r="X22" s="21">
        <f>L22+T22+U22</f>
        <v>553</v>
      </c>
      <c r="Y22" s="21">
        <f>F22</f>
        <v>216</v>
      </c>
      <c r="Z22" s="21">
        <f>G22+H22</f>
        <v>216</v>
      </c>
      <c r="AA22" s="21">
        <f>F22</f>
        <v>216</v>
      </c>
      <c r="AB22" s="21">
        <f>I22+J22+K22</f>
        <v>216</v>
      </c>
      <c r="AC22" s="21">
        <f>K22</f>
        <v>196</v>
      </c>
      <c r="AD22" s="21">
        <f>M22+N22+O22+P22</f>
        <v>196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</sheetData>
  <mergeCells count="40">
    <mergeCell ref="K8:K17"/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V4:V17"/>
    <mergeCell ref="Y18:Z18"/>
    <mergeCell ref="AA18:AB18"/>
    <mergeCell ref="F6:F17"/>
    <mergeCell ref="G6:G17"/>
    <mergeCell ref="H6:H17"/>
    <mergeCell ref="I6:K7"/>
    <mergeCell ref="M6:M17"/>
    <mergeCell ref="N6:N17"/>
    <mergeCell ref="J8:J17"/>
    <mergeCell ref="B24:W24"/>
    <mergeCell ref="B18:D18"/>
    <mergeCell ref="W18:X18"/>
    <mergeCell ref="AC18:AD18"/>
    <mergeCell ref="B19:D19"/>
    <mergeCell ref="O6:O17"/>
    <mergeCell ref="P6:P17"/>
    <mergeCell ref="Q6:Q17"/>
    <mergeCell ref="R6:R17"/>
    <mergeCell ref="S6:S17"/>
    <mergeCell ref="H3:O3"/>
    <mergeCell ref="T3:V3"/>
    <mergeCell ref="B20:D20"/>
    <mergeCell ref="B21:D21"/>
    <mergeCell ref="B22:D22"/>
    <mergeCell ref="B23:W23"/>
    <mergeCell ref="I8:I17"/>
    <mergeCell ref="Q4:S5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0" zoomScale="80" zoomScaleNormal="80" workbookViewId="0">
      <selection activeCell="O6" sqref="O6:O1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0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2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5" customFormat="1" ht="19.5" customHeight="1" x14ac:dyDescent="0.2">
      <c r="A2" s="81" t="s">
        <v>56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15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45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</row>
    <row r="4" spans="1:22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20">
        <v>24</v>
      </c>
      <c r="F19" s="20">
        <v>31</v>
      </c>
      <c r="G19" s="20">
        <v>31</v>
      </c>
      <c r="H19" s="20"/>
      <c r="I19" s="20"/>
      <c r="J19" s="20"/>
      <c r="K19" s="20">
        <v>31</v>
      </c>
      <c r="L19" s="20"/>
      <c r="M19" s="20">
        <v>19</v>
      </c>
      <c r="N19" s="20"/>
      <c r="O19" s="20"/>
      <c r="P19" s="20">
        <v>12</v>
      </c>
      <c r="Q19" s="20"/>
      <c r="R19" s="20"/>
      <c r="S19" s="20"/>
      <c r="T19" s="20">
        <v>10</v>
      </c>
      <c r="U19" s="20">
        <v>45</v>
      </c>
      <c r="V19" s="20">
        <v>1</v>
      </c>
      <c r="W19" s="21">
        <f>E19+K19</f>
        <v>55</v>
      </c>
      <c r="X19" s="21">
        <f>L19+T19+U19</f>
        <v>55</v>
      </c>
      <c r="Y19" s="21">
        <f>F19</f>
        <v>31</v>
      </c>
      <c r="Z19" s="21">
        <f>G19+H19</f>
        <v>31</v>
      </c>
      <c r="AA19" s="21">
        <f>F19</f>
        <v>31</v>
      </c>
      <c r="AB19" s="21">
        <f>I19+J19+K19</f>
        <v>31</v>
      </c>
      <c r="AC19" s="21">
        <f>K19</f>
        <v>31</v>
      </c>
      <c r="AD19" s="21">
        <f>M19+N19+O19+P19</f>
        <v>31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20">
        <v>19</v>
      </c>
      <c r="F20" s="23">
        <v>14</v>
      </c>
      <c r="G20" s="23">
        <v>13</v>
      </c>
      <c r="H20" s="23">
        <v>1</v>
      </c>
      <c r="I20" s="23"/>
      <c r="J20" s="23">
        <v>1</v>
      </c>
      <c r="K20" s="23">
        <v>13</v>
      </c>
      <c r="L20" s="23"/>
      <c r="M20" s="23">
        <v>8</v>
      </c>
      <c r="N20" s="23">
        <v>1</v>
      </c>
      <c r="O20" s="23"/>
      <c r="P20" s="23">
        <v>4</v>
      </c>
      <c r="Q20" s="23"/>
      <c r="R20" s="23"/>
      <c r="S20" s="23"/>
      <c r="T20" s="23">
        <v>3</v>
      </c>
      <c r="U20" s="20">
        <v>29</v>
      </c>
      <c r="V20" s="24">
        <v>2</v>
      </c>
      <c r="W20" s="21">
        <f>E20+K20</f>
        <v>32</v>
      </c>
      <c r="X20" s="21">
        <f>L20+T20+U20</f>
        <v>32</v>
      </c>
      <c r="Y20" s="21">
        <f>F20</f>
        <v>14</v>
      </c>
      <c r="Z20" s="21">
        <f>G20+H20</f>
        <v>14</v>
      </c>
      <c r="AA20" s="21">
        <f>F20</f>
        <v>14</v>
      </c>
      <c r="AB20" s="21">
        <f>I20+J20+K20</f>
        <v>14</v>
      </c>
      <c r="AC20" s="21">
        <f>K20</f>
        <v>13</v>
      </c>
      <c r="AD20" s="21">
        <f>M20+N20+O20+P20</f>
        <v>13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23">
        <v>24</v>
      </c>
      <c r="F21" s="23">
        <v>31</v>
      </c>
      <c r="G21" s="23">
        <v>30</v>
      </c>
      <c r="H21" s="23">
        <v>1</v>
      </c>
      <c r="I21" s="23"/>
      <c r="J21" s="23">
        <v>6</v>
      </c>
      <c r="K21" s="23">
        <v>25</v>
      </c>
      <c r="L21" s="23"/>
      <c r="M21" s="23">
        <v>17</v>
      </c>
      <c r="N21" s="23">
        <v>2</v>
      </c>
      <c r="O21" s="23"/>
      <c r="P21" s="23">
        <v>6</v>
      </c>
      <c r="Q21" s="23"/>
      <c r="R21" s="23"/>
      <c r="S21" s="23"/>
      <c r="T21" s="23">
        <v>7</v>
      </c>
      <c r="U21" s="23">
        <v>42</v>
      </c>
      <c r="V21" s="24"/>
      <c r="W21" s="21">
        <f>E21+K21</f>
        <v>49</v>
      </c>
      <c r="X21" s="21">
        <f>L21+T21+U21</f>
        <v>49</v>
      </c>
      <c r="Y21" s="21">
        <f>F21</f>
        <v>31</v>
      </c>
      <c r="Z21" s="21">
        <f>G21+H21</f>
        <v>31</v>
      </c>
      <c r="AA21" s="21">
        <f>F21</f>
        <v>31</v>
      </c>
      <c r="AB21" s="21">
        <f>I21+J21+K21</f>
        <v>31</v>
      </c>
      <c r="AC21" s="21">
        <f>K21</f>
        <v>25</v>
      </c>
      <c r="AD21" s="21">
        <f>M21+N21+O21+P21</f>
        <v>25</v>
      </c>
    </row>
    <row r="22" spans="1:30" x14ac:dyDescent="0.2">
      <c r="A22" s="27">
        <v>4</v>
      </c>
      <c r="B22" s="89" t="s">
        <v>34</v>
      </c>
      <c r="C22" s="89"/>
      <c r="D22" s="89"/>
      <c r="E22" s="28">
        <v>67</v>
      </c>
      <c r="F22" s="28">
        <v>76</v>
      </c>
      <c r="G22" s="28">
        <v>74</v>
      </c>
      <c r="H22" s="28">
        <v>2</v>
      </c>
      <c r="I22" s="28"/>
      <c r="J22" s="28">
        <v>7</v>
      </c>
      <c r="K22" s="28">
        <v>69</v>
      </c>
      <c r="L22" s="28"/>
      <c r="M22" s="28">
        <v>44</v>
      </c>
      <c r="N22" s="28">
        <v>3</v>
      </c>
      <c r="O22" s="28"/>
      <c r="P22" s="28">
        <v>22</v>
      </c>
      <c r="Q22" s="28"/>
      <c r="R22" s="28"/>
      <c r="S22" s="28"/>
      <c r="T22" s="28">
        <v>20</v>
      </c>
      <c r="U22" s="28">
        <v>116</v>
      </c>
      <c r="V22" s="28">
        <v>3</v>
      </c>
      <c r="W22" s="21">
        <f>E22+K22</f>
        <v>136</v>
      </c>
      <c r="X22" s="21">
        <f>L22+T22+U22</f>
        <v>136</v>
      </c>
      <c r="Y22" s="21">
        <f>F22</f>
        <v>76</v>
      </c>
      <c r="Z22" s="21">
        <f>G22+H22</f>
        <v>76</v>
      </c>
      <c r="AA22" s="21">
        <f>F22</f>
        <v>76</v>
      </c>
      <c r="AB22" s="21">
        <f>I22+J22+K22</f>
        <v>76</v>
      </c>
      <c r="AC22" s="21">
        <f>K22</f>
        <v>69</v>
      </c>
      <c r="AD22" s="21">
        <f>M22+N22+O22+P22</f>
        <v>69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</sheetData>
  <mergeCells count="40">
    <mergeCell ref="K8:K17"/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V4:V17"/>
    <mergeCell ref="Y18:Z18"/>
    <mergeCell ref="AA18:AB18"/>
    <mergeCell ref="F6:F17"/>
    <mergeCell ref="G6:G17"/>
    <mergeCell ref="H6:H17"/>
    <mergeCell ref="I6:K7"/>
    <mergeCell ref="M6:M17"/>
    <mergeCell ref="N6:N17"/>
    <mergeCell ref="J8:J17"/>
    <mergeCell ref="B24:W24"/>
    <mergeCell ref="B18:D18"/>
    <mergeCell ref="W18:X18"/>
    <mergeCell ref="AC18:AD18"/>
    <mergeCell ref="B19:D19"/>
    <mergeCell ref="O6:O17"/>
    <mergeCell ref="P6:P17"/>
    <mergeCell ref="Q6:Q17"/>
    <mergeCell ref="R6:R17"/>
    <mergeCell ref="S6:S17"/>
    <mergeCell ref="H3:O3"/>
    <mergeCell ref="T3:V3"/>
    <mergeCell ref="B20:D20"/>
    <mergeCell ref="B21:D21"/>
    <mergeCell ref="B22:D22"/>
    <mergeCell ref="B23:W23"/>
    <mergeCell ref="I8:I17"/>
    <mergeCell ref="Q4:S5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6"/>
  <sheetViews>
    <sheetView topLeftCell="A13" zoomScale="90" zoomScaleNormal="90" workbookViewId="0">
      <selection activeCell="O6" sqref="O6:O1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0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2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5" customFormat="1" ht="19.5" customHeight="1" x14ac:dyDescent="0.2">
      <c r="A2" s="107" t="s">
        <v>57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</row>
    <row r="3" spans="1:22" s="15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45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</row>
    <row r="4" spans="1:22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44">
        <v>98</v>
      </c>
      <c r="F19" s="44">
        <v>69</v>
      </c>
      <c r="G19" s="44">
        <v>68</v>
      </c>
      <c r="H19" s="44">
        <v>1</v>
      </c>
      <c r="I19" s="44">
        <v>0</v>
      </c>
      <c r="J19" s="44">
        <v>1</v>
      </c>
      <c r="K19" s="44">
        <v>68</v>
      </c>
      <c r="L19" s="44">
        <v>0</v>
      </c>
      <c r="M19" s="44">
        <v>44</v>
      </c>
      <c r="N19" s="44">
        <v>1</v>
      </c>
      <c r="O19" s="44">
        <v>0</v>
      </c>
      <c r="P19" s="44">
        <v>21</v>
      </c>
      <c r="Q19" s="44">
        <v>0</v>
      </c>
      <c r="R19" s="44">
        <v>0</v>
      </c>
      <c r="S19" s="44">
        <v>0</v>
      </c>
      <c r="T19" s="44">
        <v>22</v>
      </c>
      <c r="U19" s="44">
        <v>144</v>
      </c>
      <c r="V19" s="44">
        <v>0</v>
      </c>
      <c r="W19" s="21">
        <f>E19+K19</f>
        <v>166</v>
      </c>
      <c r="X19" s="21">
        <f>L19+T19+U19</f>
        <v>166</v>
      </c>
      <c r="Y19" s="21">
        <f>F19</f>
        <v>69</v>
      </c>
      <c r="Z19" s="21">
        <f>G19+H19</f>
        <v>69</v>
      </c>
      <c r="AA19" s="21">
        <f>F19</f>
        <v>69</v>
      </c>
      <c r="AB19" s="21">
        <f>I19+J19+K19</f>
        <v>69</v>
      </c>
      <c r="AC19" s="21">
        <f>K19</f>
        <v>68</v>
      </c>
      <c r="AD19" s="21">
        <f>M19+N19+O19+P19</f>
        <v>66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44">
        <v>40</v>
      </c>
      <c r="F20" s="45">
        <v>35</v>
      </c>
      <c r="G20" s="45">
        <v>32</v>
      </c>
      <c r="H20" s="45">
        <v>3</v>
      </c>
      <c r="I20" s="45">
        <v>1</v>
      </c>
      <c r="J20" s="45">
        <v>2</v>
      </c>
      <c r="K20" s="45">
        <v>32</v>
      </c>
      <c r="L20" s="45">
        <v>0</v>
      </c>
      <c r="M20" s="45">
        <v>20</v>
      </c>
      <c r="N20" s="45">
        <v>0</v>
      </c>
      <c r="O20" s="45">
        <v>0</v>
      </c>
      <c r="P20" s="45">
        <v>12</v>
      </c>
      <c r="Q20" s="45">
        <v>0</v>
      </c>
      <c r="R20" s="45">
        <v>0</v>
      </c>
      <c r="S20" s="45">
        <v>0</v>
      </c>
      <c r="T20" s="45">
        <v>5</v>
      </c>
      <c r="U20" s="44">
        <v>67</v>
      </c>
      <c r="V20" s="46">
        <v>0</v>
      </c>
      <c r="W20" s="21">
        <f>E20+K20</f>
        <v>72</v>
      </c>
      <c r="X20" s="21">
        <f>L20+T20+U20</f>
        <v>72</v>
      </c>
      <c r="Y20" s="21">
        <f>F20</f>
        <v>35</v>
      </c>
      <c r="Z20" s="21">
        <f>G20+H20</f>
        <v>35</v>
      </c>
      <c r="AA20" s="21">
        <f>F20</f>
        <v>35</v>
      </c>
      <c r="AB20" s="21">
        <f>I20+J20+K20</f>
        <v>35</v>
      </c>
      <c r="AC20" s="21">
        <f>K20</f>
        <v>32</v>
      </c>
      <c r="AD20" s="21">
        <f>M20+N20+O20+P20</f>
        <v>32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45">
        <v>91</v>
      </c>
      <c r="F21" s="45">
        <v>105</v>
      </c>
      <c r="G21" s="45">
        <v>67</v>
      </c>
      <c r="H21" s="45">
        <v>38</v>
      </c>
      <c r="I21" s="45">
        <v>0</v>
      </c>
      <c r="J21" s="45">
        <v>18</v>
      </c>
      <c r="K21" s="45">
        <v>87</v>
      </c>
      <c r="L21" s="45">
        <v>0</v>
      </c>
      <c r="M21" s="45">
        <v>65</v>
      </c>
      <c r="N21" s="45">
        <v>6</v>
      </c>
      <c r="O21" s="45">
        <v>0</v>
      </c>
      <c r="P21" s="45">
        <v>14</v>
      </c>
      <c r="Q21" s="45">
        <v>0</v>
      </c>
      <c r="R21" s="45">
        <v>0</v>
      </c>
      <c r="S21" s="45">
        <v>0</v>
      </c>
      <c r="T21" s="45">
        <v>9</v>
      </c>
      <c r="U21" s="45">
        <v>168</v>
      </c>
      <c r="V21" s="46">
        <v>0</v>
      </c>
      <c r="W21" s="21">
        <f>E21+K21</f>
        <v>178</v>
      </c>
      <c r="X21" s="21">
        <f>L21+T21+U21</f>
        <v>177</v>
      </c>
      <c r="Y21" s="21">
        <f>F21</f>
        <v>105</v>
      </c>
      <c r="Z21" s="21">
        <f>G21+H21</f>
        <v>105</v>
      </c>
      <c r="AA21" s="21">
        <f>F21</f>
        <v>105</v>
      </c>
      <c r="AB21" s="21">
        <f>I21+J21+K21</f>
        <v>105</v>
      </c>
      <c r="AC21" s="21">
        <f>K21</f>
        <v>87</v>
      </c>
      <c r="AD21" s="21">
        <f>M21+N21+O21+P21</f>
        <v>85</v>
      </c>
    </row>
    <row r="22" spans="1:30" x14ac:dyDescent="0.2">
      <c r="A22" s="27">
        <v>4</v>
      </c>
      <c r="B22" s="89" t="s">
        <v>34</v>
      </c>
      <c r="C22" s="89"/>
      <c r="D22" s="89"/>
      <c r="E22" s="47">
        <v>229</v>
      </c>
      <c r="F22" s="47">
        <v>209</v>
      </c>
      <c r="G22" s="47">
        <v>167</v>
      </c>
      <c r="H22" s="47">
        <v>42</v>
      </c>
      <c r="I22" s="47">
        <v>1</v>
      </c>
      <c r="J22" s="47">
        <v>21</v>
      </c>
      <c r="K22" s="47">
        <v>187</v>
      </c>
      <c r="L22" s="47">
        <v>0</v>
      </c>
      <c r="M22" s="47">
        <v>129</v>
      </c>
      <c r="N22" s="47">
        <v>7</v>
      </c>
      <c r="O22" s="47">
        <v>0</v>
      </c>
      <c r="P22" s="47">
        <v>47</v>
      </c>
      <c r="Q22" s="47">
        <v>0</v>
      </c>
      <c r="R22" s="47">
        <v>0</v>
      </c>
      <c r="S22" s="47">
        <v>0</v>
      </c>
      <c r="T22" s="47">
        <v>36</v>
      </c>
      <c r="U22" s="47">
        <v>379</v>
      </c>
      <c r="V22" s="47">
        <v>0</v>
      </c>
      <c r="W22" s="21">
        <f>E22+K22</f>
        <v>416</v>
      </c>
      <c r="X22" s="21">
        <f>L22+T22+U22</f>
        <v>415</v>
      </c>
      <c r="Y22" s="21">
        <f>F22</f>
        <v>209</v>
      </c>
      <c r="Z22" s="21">
        <f>G22+H22</f>
        <v>209</v>
      </c>
      <c r="AA22" s="21">
        <f>F22</f>
        <v>209</v>
      </c>
      <c r="AB22" s="21">
        <f>I22+J22+K22</f>
        <v>209</v>
      </c>
      <c r="AC22" s="21">
        <f>K22</f>
        <v>187</v>
      </c>
      <c r="AD22" s="21">
        <f>M22+N22+O22+P22</f>
        <v>183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</row>
    <row r="25" spans="1:30" x14ac:dyDescent="0.2">
      <c r="B25" s="58" t="s">
        <v>36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</row>
    <row r="26" spans="1:30" x14ac:dyDescent="0.2">
      <c r="B26" s="48" t="s">
        <v>37</v>
      </c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</row>
  </sheetData>
  <mergeCells count="41">
    <mergeCell ref="E4:E17"/>
    <mergeCell ref="F4:K5"/>
    <mergeCell ref="L4:L17"/>
    <mergeCell ref="M4:P5"/>
    <mergeCell ref="F6:F17"/>
    <mergeCell ref="AC18:AD18"/>
    <mergeCell ref="O6:O17"/>
    <mergeCell ref="P6:P17"/>
    <mergeCell ref="Q6:Q17"/>
    <mergeCell ref="R6:R17"/>
    <mergeCell ref="A1:V1"/>
    <mergeCell ref="A2:V2"/>
    <mergeCell ref="A3:G3"/>
    <mergeCell ref="A4:A17"/>
    <mergeCell ref="B4:D17"/>
    <mergeCell ref="B24:W24"/>
    <mergeCell ref="B25:W25"/>
    <mergeCell ref="B18:D18"/>
    <mergeCell ref="W18:X18"/>
    <mergeCell ref="B21:D21"/>
    <mergeCell ref="B22:D22"/>
    <mergeCell ref="AA18:AB18"/>
    <mergeCell ref="B19:D19"/>
    <mergeCell ref="H3:O3"/>
    <mergeCell ref="T3:V3"/>
    <mergeCell ref="B20:D20"/>
    <mergeCell ref="S6:S17"/>
    <mergeCell ref="I8:I17"/>
    <mergeCell ref="J8:J17"/>
    <mergeCell ref="K8:K17"/>
    <mergeCell ref="G6:G17"/>
    <mergeCell ref="B23:W23"/>
    <mergeCell ref="Q4:S5"/>
    <mergeCell ref="T4:T17"/>
    <mergeCell ref="U4:U17"/>
    <mergeCell ref="V4:V17"/>
    <mergeCell ref="Y18:Z18"/>
    <mergeCell ref="H6:H17"/>
    <mergeCell ref="I6:K7"/>
    <mergeCell ref="M6:M17"/>
    <mergeCell ref="N6:N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6"/>
  <sheetViews>
    <sheetView topLeftCell="A13" zoomScale="90" zoomScaleNormal="90" workbookViewId="0">
      <selection activeCell="F27" sqref="F2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9.140625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3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3" s="15" customFormat="1" ht="19.5" customHeight="1" x14ac:dyDescent="0.2">
      <c r="A2" s="81" t="s">
        <v>58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3" s="15" customFormat="1" ht="18.75" customHeight="1" x14ac:dyDescent="0.2">
      <c r="A3" s="108"/>
      <c r="B3" s="108"/>
      <c r="C3" s="108"/>
      <c r="D3" s="108"/>
      <c r="E3" s="108"/>
      <c r="F3" s="108"/>
      <c r="G3" s="108"/>
      <c r="H3" s="104" t="s">
        <v>45</v>
      </c>
      <c r="I3" s="104"/>
      <c r="J3" s="104"/>
      <c r="K3" s="104"/>
      <c r="L3" s="104"/>
      <c r="M3" s="104"/>
      <c r="N3" s="104"/>
      <c r="O3" s="104"/>
      <c r="P3" s="52"/>
      <c r="Q3" s="52"/>
      <c r="R3" s="52"/>
      <c r="S3" s="51"/>
      <c r="T3" s="105" t="s">
        <v>35</v>
      </c>
      <c r="U3" s="105"/>
      <c r="V3" s="105"/>
      <c r="W3" s="30"/>
    </row>
    <row r="4" spans="1:23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3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3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3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3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3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3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3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3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3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3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3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3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20">
        <v>122</v>
      </c>
      <c r="F19" s="20">
        <f>+G19+H19</f>
        <v>54</v>
      </c>
      <c r="G19" s="20">
        <v>52</v>
      </c>
      <c r="H19" s="20">
        <v>2</v>
      </c>
      <c r="I19" s="20"/>
      <c r="J19" s="20">
        <v>11</v>
      </c>
      <c r="K19" s="20">
        <v>43</v>
      </c>
      <c r="L19" s="20">
        <v>0</v>
      </c>
      <c r="M19" s="20">
        <v>26</v>
      </c>
      <c r="N19" s="20"/>
      <c r="O19" s="20"/>
      <c r="P19" s="20">
        <v>17</v>
      </c>
      <c r="Q19" s="20"/>
      <c r="R19" s="20"/>
      <c r="S19" s="20"/>
      <c r="T19" s="20">
        <v>13</v>
      </c>
      <c r="U19" s="20">
        <v>152</v>
      </c>
      <c r="V19" s="20">
        <v>1</v>
      </c>
      <c r="W19" s="21">
        <f>E19+K19</f>
        <v>165</v>
      </c>
      <c r="X19" s="21">
        <f>L19+T19+U19</f>
        <v>165</v>
      </c>
      <c r="Y19" s="21">
        <f>F19</f>
        <v>54</v>
      </c>
      <c r="Z19" s="21">
        <f>G19+H19</f>
        <v>54</v>
      </c>
      <c r="AA19" s="21">
        <f>F19</f>
        <v>54</v>
      </c>
      <c r="AB19" s="21">
        <f>I19+J19+K19</f>
        <v>54</v>
      </c>
      <c r="AC19" s="21">
        <f>K19</f>
        <v>43</v>
      </c>
      <c r="AD19" s="21">
        <f>M19+N19+O19+P19</f>
        <v>43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20">
        <v>31</v>
      </c>
      <c r="F20" s="20">
        <f>+G20+H20</f>
        <v>17</v>
      </c>
      <c r="G20" s="20">
        <v>15</v>
      </c>
      <c r="H20" s="20">
        <v>2</v>
      </c>
      <c r="I20" s="20"/>
      <c r="J20" s="20">
        <v>4</v>
      </c>
      <c r="K20" s="20">
        <v>13</v>
      </c>
      <c r="L20" s="20">
        <v>0</v>
      </c>
      <c r="M20" s="20">
        <v>9</v>
      </c>
      <c r="N20" s="20"/>
      <c r="O20" s="20"/>
      <c r="P20" s="20">
        <v>4</v>
      </c>
      <c r="Q20" s="20">
        <v>2</v>
      </c>
      <c r="R20" s="20"/>
      <c r="S20" s="20">
        <v>2</v>
      </c>
      <c r="T20" s="20">
        <v>4</v>
      </c>
      <c r="U20" s="20">
        <v>40</v>
      </c>
      <c r="V20" s="20"/>
      <c r="W20" s="21">
        <f>E20+K20</f>
        <v>44</v>
      </c>
      <c r="X20" s="21">
        <f>L20+T20+U20</f>
        <v>44</v>
      </c>
      <c r="Y20" s="21">
        <f>F20</f>
        <v>17</v>
      </c>
      <c r="Z20" s="21">
        <f>G20+H20</f>
        <v>17</v>
      </c>
      <c r="AA20" s="21">
        <f>F20</f>
        <v>17</v>
      </c>
      <c r="AB20" s="21">
        <f>I20+J20+K20</f>
        <v>17</v>
      </c>
      <c r="AC20" s="21">
        <f>K20</f>
        <v>13</v>
      </c>
      <c r="AD20" s="21">
        <f>M20+N20+O20+P20</f>
        <v>13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23">
        <v>99</v>
      </c>
      <c r="F21" s="20">
        <f>+G21+H21</f>
        <v>62</v>
      </c>
      <c r="G21" s="20">
        <v>44</v>
      </c>
      <c r="H21" s="20">
        <v>18</v>
      </c>
      <c r="I21" s="20"/>
      <c r="J21" s="20">
        <v>13</v>
      </c>
      <c r="K21" s="20">
        <v>49</v>
      </c>
      <c r="L21" s="20">
        <v>0</v>
      </c>
      <c r="M21" s="20">
        <v>33</v>
      </c>
      <c r="N21" s="20">
        <v>1</v>
      </c>
      <c r="O21" s="20"/>
      <c r="P21" s="20">
        <v>13</v>
      </c>
      <c r="Q21" s="20">
        <v>1</v>
      </c>
      <c r="R21" s="20"/>
      <c r="S21" s="20">
        <v>1</v>
      </c>
      <c r="T21" s="20">
        <v>15</v>
      </c>
      <c r="U21" s="20">
        <v>133</v>
      </c>
      <c r="V21" s="20">
        <v>5</v>
      </c>
      <c r="W21" s="21">
        <f>E21+K21</f>
        <v>148</v>
      </c>
      <c r="X21" s="21">
        <f>L21+T21+U21</f>
        <v>148</v>
      </c>
      <c r="Y21" s="21">
        <f>F21</f>
        <v>62</v>
      </c>
      <c r="Z21" s="21">
        <f>G21+H21</f>
        <v>62</v>
      </c>
      <c r="AA21" s="21">
        <f>F21</f>
        <v>62</v>
      </c>
      <c r="AB21" s="21">
        <f>I21+J21+K21</f>
        <v>62</v>
      </c>
      <c r="AC21" s="21">
        <f>K21</f>
        <v>49</v>
      </c>
      <c r="AD21" s="21">
        <f>M21+N21+O21+P21</f>
        <v>47</v>
      </c>
    </row>
    <row r="22" spans="1:30" x14ac:dyDescent="0.2">
      <c r="A22" s="27">
        <v>4</v>
      </c>
      <c r="B22" s="89" t="s">
        <v>34</v>
      </c>
      <c r="C22" s="89"/>
      <c r="D22" s="89"/>
      <c r="E22" s="28">
        <f t="shared" ref="E22:V22" si="0">+E19+E20+E21</f>
        <v>252</v>
      </c>
      <c r="F22" s="28">
        <f t="shared" si="0"/>
        <v>133</v>
      </c>
      <c r="G22" s="28">
        <f t="shared" si="0"/>
        <v>111</v>
      </c>
      <c r="H22" s="28">
        <f t="shared" si="0"/>
        <v>22</v>
      </c>
      <c r="I22" s="28">
        <f t="shared" si="0"/>
        <v>0</v>
      </c>
      <c r="J22" s="28">
        <f t="shared" si="0"/>
        <v>28</v>
      </c>
      <c r="K22" s="28">
        <f t="shared" si="0"/>
        <v>105</v>
      </c>
      <c r="L22" s="28">
        <f t="shared" si="0"/>
        <v>0</v>
      </c>
      <c r="M22" s="28">
        <f t="shared" si="0"/>
        <v>68</v>
      </c>
      <c r="N22" s="28">
        <f t="shared" si="0"/>
        <v>1</v>
      </c>
      <c r="O22" s="28">
        <f t="shared" si="0"/>
        <v>0</v>
      </c>
      <c r="P22" s="28">
        <f t="shared" si="0"/>
        <v>34</v>
      </c>
      <c r="Q22" s="28">
        <f t="shared" si="0"/>
        <v>3</v>
      </c>
      <c r="R22" s="28">
        <f t="shared" si="0"/>
        <v>0</v>
      </c>
      <c r="S22" s="28">
        <f t="shared" si="0"/>
        <v>3</v>
      </c>
      <c r="T22" s="28">
        <f t="shared" si="0"/>
        <v>32</v>
      </c>
      <c r="U22" s="28">
        <f t="shared" si="0"/>
        <v>325</v>
      </c>
      <c r="V22" s="28">
        <f t="shared" si="0"/>
        <v>6</v>
      </c>
      <c r="W22" s="21">
        <f>E22+K22</f>
        <v>357</v>
      </c>
      <c r="X22" s="21">
        <f>L22+T22+U22</f>
        <v>357</v>
      </c>
      <c r="Y22" s="21">
        <f>F22</f>
        <v>133</v>
      </c>
      <c r="Z22" s="21">
        <f>G22+H22</f>
        <v>133</v>
      </c>
      <c r="AA22" s="21">
        <f>F22</f>
        <v>133</v>
      </c>
      <c r="AB22" s="21">
        <f>I22+J22+K22</f>
        <v>133</v>
      </c>
      <c r="AC22" s="21">
        <f>K22</f>
        <v>105</v>
      </c>
      <c r="AD22" s="21">
        <f>M22+N22+O22+P22</f>
        <v>103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  <row r="26" spans="1:30" x14ac:dyDescent="0.2">
      <c r="D26" s="29" t="s">
        <v>60</v>
      </c>
    </row>
  </sheetData>
  <mergeCells count="40">
    <mergeCell ref="A1:V1"/>
    <mergeCell ref="A2:V2"/>
    <mergeCell ref="A3:G3"/>
    <mergeCell ref="H3:O3"/>
    <mergeCell ref="T3:V3"/>
    <mergeCell ref="A4:A17"/>
    <mergeCell ref="B4:D17"/>
    <mergeCell ref="E4:E17"/>
    <mergeCell ref="F4:K5"/>
    <mergeCell ref="L4:L17"/>
    <mergeCell ref="I8:I17"/>
    <mergeCell ref="J8:J17"/>
    <mergeCell ref="K8:K17"/>
    <mergeCell ref="B18:D18"/>
    <mergeCell ref="V4:V17"/>
    <mergeCell ref="F6:F17"/>
    <mergeCell ref="G6:G17"/>
    <mergeCell ref="H6:H17"/>
    <mergeCell ref="I6:K7"/>
    <mergeCell ref="M6:M17"/>
    <mergeCell ref="N6:N17"/>
    <mergeCell ref="O6:O17"/>
    <mergeCell ref="P6:P17"/>
    <mergeCell ref="Q6:Q17"/>
    <mergeCell ref="T4:T17"/>
    <mergeCell ref="U4:U17"/>
    <mergeCell ref="R6:R17"/>
    <mergeCell ref="S6:S17"/>
    <mergeCell ref="M4:P5"/>
    <mergeCell ref="Q4:S5"/>
    <mergeCell ref="B23:W23"/>
    <mergeCell ref="B24:W24"/>
    <mergeCell ref="AA18:AB18"/>
    <mergeCell ref="AC18:AD18"/>
    <mergeCell ref="B19:D19"/>
    <mergeCell ref="B20:D20"/>
    <mergeCell ref="B21:D21"/>
    <mergeCell ref="B22:D22"/>
    <mergeCell ref="W18:X18"/>
    <mergeCell ref="Y18:Z18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6"/>
  <sheetViews>
    <sheetView topLeftCell="A10" zoomScale="90" zoomScaleNormal="90" workbookViewId="0">
      <selection activeCell="O6" sqref="O6:O17"/>
    </sheetView>
  </sheetViews>
  <sheetFormatPr defaultRowHeight="15" x14ac:dyDescent="0.2"/>
  <cols>
    <col min="1" max="1" width="9.140625" style="29" customWidth="1"/>
    <col min="2" max="2" width="11.28515625" style="29" customWidth="1"/>
    <col min="3" max="3" width="11" style="29" customWidth="1"/>
    <col min="4" max="4" width="11.7109375" style="29" customWidth="1"/>
    <col min="5" max="5" width="11" style="29" customWidth="1"/>
    <col min="6" max="6" width="6.85546875" style="29" customWidth="1"/>
    <col min="7" max="7" width="8.140625" style="29" customWidth="1"/>
    <col min="8" max="8" width="9" style="29" customWidth="1"/>
    <col min="9" max="9" width="7.5703125" style="29" customWidth="1"/>
    <col min="10" max="10" width="7.85546875" style="29" customWidth="1"/>
    <col min="11" max="12" width="6.7109375" style="29" customWidth="1"/>
    <col min="13" max="13" width="10.140625" style="29" customWidth="1"/>
    <col min="14" max="15" width="10.28515625" style="29" customWidth="1"/>
    <col min="16" max="16" width="5.85546875" style="29" customWidth="1"/>
    <col min="17" max="17" width="5.5703125" style="29" customWidth="1"/>
    <col min="18" max="18" width="8" style="29" customWidth="1"/>
    <col min="19" max="19" width="9" style="29" customWidth="1"/>
    <col min="20" max="20" width="9.42578125" style="29" customWidth="1"/>
    <col min="21" max="21" width="10.28515625" style="29" customWidth="1"/>
    <col min="22" max="22" width="12.140625" style="29" customWidth="1"/>
    <col min="23" max="24" width="0" style="29" hidden="1" customWidth="1"/>
    <col min="25" max="25" width="7.5703125" style="29" hidden="1" customWidth="1"/>
    <col min="26" max="26" width="8" style="29" hidden="1" customWidth="1"/>
    <col min="27" max="27" width="8.5703125" style="29" hidden="1" customWidth="1"/>
    <col min="28" max="28" width="8.42578125" style="29" hidden="1" customWidth="1"/>
    <col min="29" max="29" width="8" style="29" hidden="1" customWidth="1"/>
    <col min="30" max="30" width="8.140625" style="29" hidden="1" customWidth="1"/>
    <col min="31" max="16384" width="9.140625" style="29"/>
  </cols>
  <sheetData>
    <row r="1" spans="1:22" s="15" customFormat="1" ht="18.75" customHeight="1" x14ac:dyDescent="0.2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</row>
    <row r="2" spans="1:22" s="15" customFormat="1" ht="19.5" customHeight="1" x14ac:dyDescent="0.2">
      <c r="A2" s="81" t="s">
        <v>59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</row>
    <row r="3" spans="1:22" s="15" customFormat="1" ht="18.75" customHeight="1" x14ac:dyDescent="0.2">
      <c r="A3" s="106"/>
      <c r="B3" s="106"/>
      <c r="C3" s="106"/>
      <c r="D3" s="106"/>
      <c r="E3" s="106"/>
      <c r="F3" s="106"/>
      <c r="G3" s="106"/>
      <c r="H3" s="104" t="s">
        <v>49</v>
      </c>
      <c r="I3" s="104"/>
      <c r="J3" s="104"/>
      <c r="K3" s="104"/>
      <c r="L3" s="104"/>
      <c r="M3" s="104"/>
      <c r="N3" s="104"/>
      <c r="O3" s="104"/>
      <c r="P3" s="50"/>
      <c r="Q3" s="50"/>
      <c r="R3" s="50"/>
      <c r="S3" s="51"/>
      <c r="T3" s="105" t="s">
        <v>35</v>
      </c>
      <c r="U3" s="105"/>
      <c r="V3" s="105"/>
    </row>
    <row r="4" spans="1:22" s="15" customFormat="1" ht="41.25" customHeight="1" x14ac:dyDescent="0.2">
      <c r="A4" s="92"/>
      <c r="B4" s="85" t="s">
        <v>31</v>
      </c>
      <c r="C4" s="85"/>
      <c r="D4" s="85"/>
      <c r="E4" s="76" t="s">
        <v>26</v>
      </c>
      <c r="F4" s="85" t="s">
        <v>25</v>
      </c>
      <c r="G4" s="85"/>
      <c r="H4" s="85"/>
      <c r="I4" s="85"/>
      <c r="J4" s="85"/>
      <c r="K4" s="85"/>
      <c r="L4" s="76" t="s">
        <v>29</v>
      </c>
      <c r="M4" s="98" t="s">
        <v>24</v>
      </c>
      <c r="N4" s="99"/>
      <c r="O4" s="99"/>
      <c r="P4" s="100"/>
      <c r="Q4" s="85" t="s">
        <v>23</v>
      </c>
      <c r="R4" s="85"/>
      <c r="S4" s="85"/>
      <c r="T4" s="92" t="s">
        <v>22</v>
      </c>
      <c r="U4" s="76" t="s">
        <v>21</v>
      </c>
      <c r="V4" s="92" t="s">
        <v>20</v>
      </c>
    </row>
    <row r="5" spans="1:22" s="15" customFormat="1" ht="53.25" customHeight="1" x14ac:dyDescent="0.2">
      <c r="A5" s="92"/>
      <c r="B5" s="85"/>
      <c r="C5" s="85"/>
      <c r="D5" s="85"/>
      <c r="E5" s="77"/>
      <c r="F5" s="85"/>
      <c r="G5" s="85"/>
      <c r="H5" s="85"/>
      <c r="I5" s="85"/>
      <c r="J5" s="85"/>
      <c r="K5" s="85"/>
      <c r="L5" s="77"/>
      <c r="M5" s="101"/>
      <c r="N5" s="102"/>
      <c r="O5" s="102"/>
      <c r="P5" s="103"/>
      <c r="Q5" s="85"/>
      <c r="R5" s="85"/>
      <c r="S5" s="85"/>
      <c r="T5" s="92"/>
      <c r="U5" s="77"/>
      <c r="V5" s="92"/>
    </row>
    <row r="6" spans="1:22" s="15" customFormat="1" ht="33.75" customHeight="1" x14ac:dyDescent="0.2">
      <c r="A6" s="92"/>
      <c r="B6" s="85"/>
      <c r="C6" s="85"/>
      <c r="D6" s="85"/>
      <c r="E6" s="77"/>
      <c r="F6" s="92" t="s">
        <v>12</v>
      </c>
      <c r="G6" s="92" t="s">
        <v>19</v>
      </c>
      <c r="H6" s="92" t="s">
        <v>18</v>
      </c>
      <c r="I6" s="85" t="s">
        <v>17</v>
      </c>
      <c r="J6" s="85"/>
      <c r="K6" s="85"/>
      <c r="L6" s="77"/>
      <c r="M6" s="92" t="s">
        <v>16</v>
      </c>
      <c r="N6" s="92" t="s">
        <v>15</v>
      </c>
      <c r="O6" s="92" t="s">
        <v>14</v>
      </c>
      <c r="P6" s="76" t="s">
        <v>13</v>
      </c>
      <c r="Q6" s="92" t="s">
        <v>12</v>
      </c>
      <c r="R6" s="92" t="s">
        <v>11</v>
      </c>
      <c r="S6" s="97" t="s">
        <v>10</v>
      </c>
      <c r="T6" s="92"/>
      <c r="U6" s="77"/>
      <c r="V6" s="92"/>
    </row>
    <row r="7" spans="1:22" s="15" customFormat="1" ht="18.75" customHeight="1" x14ac:dyDescent="0.2">
      <c r="A7" s="92"/>
      <c r="B7" s="85"/>
      <c r="C7" s="85"/>
      <c r="D7" s="85"/>
      <c r="E7" s="77"/>
      <c r="F7" s="92"/>
      <c r="G7" s="92"/>
      <c r="H7" s="92"/>
      <c r="I7" s="85"/>
      <c r="J7" s="85"/>
      <c r="K7" s="85"/>
      <c r="L7" s="77"/>
      <c r="M7" s="92"/>
      <c r="N7" s="92"/>
      <c r="O7" s="92"/>
      <c r="P7" s="77"/>
      <c r="Q7" s="92"/>
      <c r="R7" s="92"/>
      <c r="S7" s="97"/>
      <c r="T7" s="92"/>
      <c r="U7" s="77"/>
      <c r="V7" s="92"/>
    </row>
    <row r="8" spans="1:22" s="15" customFormat="1" ht="30" customHeight="1" x14ac:dyDescent="0.2">
      <c r="A8" s="92"/>
      <c r="B8" s="85"/>
      <c r="C8" s="85"/>
      <c r="D8" s="85"/>
      <c r="E8" s="77"/>
      <c r="F8" s="92"/>
      <c r="G8" s="92"/>
      <c r="H8" s="92"/>
      <c r="I8" s="92" t="s">
        <v>9</v>
      </c>
      <c r="J8" s="92" t="s">
        <v>8</v>
      </c>
      <c r="K8" s="92" t="s">
        <v>7</v>
      </c>
      <c r="L8" s="77"/>
      <c r="M8" s="92"/>
      <c r="N8" s="92"/>
      <c r="O8" s="92"/>
      <c r="P8" s="77"/>
      <c r="Q8" s="92"/>
      <c r="R8" s="92"/>
      <c r="S8" s="97"/>
      <c r="T8" s="92"/>
      <c r="U8" s="77"/>
      <c r="V8" s="92"/>
    </row>
    <row r="9" spans="1:22" s="15" customFormat="1" ht="15" customHeight="1" x14ac:dyDescent="0.2">
      <c r="A9" s="92"/>
      <c r="B9" s="85"/>
      <c r="C9" s="85"/>
      <c r="D9" s="85"/>
      <c r="E9" s="77"/>
      <c r="F9" s="92"/>
      <c r="G9" s="92"/>
      <c r="H9" s="92"/>
      <c r="I9" s="92"/>
      <c r="J9" s="92"/>
      <c r="K9" s="92"/>
      <c r="L9" s="77"/>
      <c r="M9" s="92"/>
      <c r="N9" s="92"/>
      <c r="O9" s="92"/>
      <c r="P9" s="77"/>
      <c r="Q9" s="92"/>
      <c r="R9" s="92"/>
      <c r="S9" s="97"/>
      <c r="T9" s="92"/>
      <c r="U9" s="77"/>
      <c r="V9" s="92"/>
    </row>
    <row r="10" spans="1:22" s="15" customFormat="1" ht="15" customHeight="1" x14ac:dyDescent="0.2">
      <c r="A10" s="92"/>
      <c r="B10" s="85"/>
      <c r="C10" s="85"/>
      <c r="D10" s="85"/>
      <c r="E10" s="77"/>
      <c r="F10" s="92"/>
      <c r="G10" s="92"/>
      <c r="H10" s="92"/>
      <c r="I10" s="92"/>
      <c r="J10" s="92"/>
      <c r="K10" s="92"/>
      <c r="L10" s="77"/>
      <c r="M10" s="92"/>
      <c r="N10" s="92"/>
      <c r="O10" s="92"/>
      <c r="P10" s="77"/>
      <c r="Q10" s="92"/>
      <c r="R10" s="92"/>
      <c r="S10" s="97"/>
      <c r="T10" s="92"/>
      <c r="U10" s="77"/>
      <c r="V10" s="92"/>
    </row>
    <row r="11" spans="1:22" s="15" customFormat="1" ht="15" customHeight="1" x14ac:dyDescent="0.2">
      <c r="A11" s="92"/>
      <c r="B11" s="85"/>
      <c r="C11" s="85"/>
      <c r="D11" s="85"/>
      <c r="E11" s="77"/>
      <c r="F11" s="92"/>
      <c r="G11" s="92"/>
      <c r="H11" s="92"/>
      <c r="I11" s="92"/>
      <c r="J11" s="92"/>
      <c r="K11" s="92"/>
      <c r="L11" s="77"/>
      <c r="M11" s="92"/>
      <c r="N11" s="92"/>
      <c r="O11" s="92"/>
      <c r="P11" s="77"/>
      <c r="Q11" s="92"/>
      <c r="R11" s="92"/>
      <c r="S11" s="97"/>
      <c r="T11" s="92"/>
      <c r="U11" s="77"/>
      <c r="V11" s="92"/>
    </row>
    <row r="12" spans="1:22" s="15" customFormat="1" ht="15" customHeight="1" x14ac:dyDescent="0.2">
      <c r="A12" s="92"/>
      <c r="B12" s="85"/>
      <c r="C12" s="85"/>
      <c r="D12" s="85"/>
      <c r="E12" s="77"/>
      <c r="F12" s="92"/>
      <c r="G12" s="92"/>
      <c r="H12" s="92"/>
      <c r="I12" s="92"/>
      <c r="J12" s="92"/>
      <c r="K12" s="92"/>
      <c r="L12" s="77"/>
      <c r="M12" s="92"/>
      <c r="N12" s="92"/>
      <c r="O12" s="92"/>
      <c r="P12" s="77"/>
      <c r="Q12" s="92"/>
      <c r="R12" s="92"/>
      <c r="S12" s="97"/>
      <c r="T12" s="92"/>
      <c r="U12" s="77"/>
      <c r="V12" s="92"/>
    </row>
    <row r="13" spans="1:22" s="15" customFormat="1" ht="15" customHeight="1" x14ac:dyDescent="0.2">
      <c r="A13" s="92"/>
      <c r="B13" s="85"/>
      <c r="C13" s="85"/>
      <c r="D13" s="85"/>
      <c r="E13" s="77"/>
      <c r="F13" s="92"/>
      <c r="G13" s="92"/>
      <c r="H13" s="92"/>
      <c r="I13" s="92"/>
      <c r="J13" s="92"/>
      <c r="K13" s="92"/>
      <c r="L13" s="77"/>
      <c r="M13" s="92"/>
      <c r="N13" s="92"/>
      <c r="O13" s="92"/>
      <c r="P13" s="77"/>
      <c r="Q13" s="92"/>
      <c r="R13" s="92"/>
      <c r="S13" s="97"/>
      <c r="T13" s="92"/>
      <c r="U13" s="77"/>
      <c r="V13" s="92"/>
    </row>
    <row r="14" spans="1:22" s="15" customFormat="1" ht="15" customHeight="1" x14ac:dyDescent="0.2">
      <c r="A14" s="92"/>
      <c r="B14" s="85"/>
      <c r="C14" s="85"/>
      <c r="D14" s="85"/>
      <c r="E14" s="77"/>
      <c r="F14" s="92"/>
      <c r="G14" s="92"/>
      <c r="H14" s="92"/>
      <c r="I14" s="92"/>
      <c r="J14" s="92"/>
      <c r="K14" s="92"/>
      <c r="L14" s="77"/>
      <c r="M14" s="92"/>
      <c r="N14" s="92"/>
      <c r="O14" s="92"/>
      <c r="P14" s="77"/>
      <c r="Q14" s="92"/>
      <c r="R14" s="92"/>
      <c r="S14" s="97"/>
      <c r="T14" s="92"/>
      <c r="U14" s="77"/>
      <c r="V14" s="92"/>
    </row>
    <row r="15" spans="1:22" s="15" customFormat="1" ht="15" customHeight="1" x14ac:dyDescent="0.2">
      <c r="A15" s="92"/>
      <c r="B15" s="85"/>
      <c r="C15" s="85"/>
      <c r="D15" s="85"/>
      <c r="E15" s="77"/>
      <c r="F15" s="92"/>
      <c r="G15" s="92"/>
      <c r="H15" s="92"/>
      <c r="I15" s="92"/>
      <c r="J15" s="92"/>
      <c r="K15" s="92"/>
      <c r="L15" s="77"/>
      <c r="M15" s="92"/>
      <c r="N15" s="92"/>
      <c r="O15" s="92"/>
      <c r="P15" s="77"/>
      <c r="Q15" s="92"/>
      <c r="R15" s="92"/>
      <c r="S15" s="97"/>
      <c r="T15" s="92"/>
      <c r="U15" s="77"/>
      <c r="V15" s="92"/>
    </row>
    <row r="16" spans="1:22" s="15" customFormat="1" ht="15" customHeight="1" x14ac:dyDescent="0.2">
      <c r="A16" s="92"/>
      <c r="B16" s="85"/>
      <c r="C16" s="85"/>
      <c r="D16" s="85"/>
      <c r="E16" s="77"/>
      <c r="F16" s="92"/>
      <c r="G16" s="92"/>
      <c r="H16" s="92"/>
      <c r="I16" s="92"/>
      <c r="J16" s="92"/>
      <c r="K16" s="92"/>
      <c r="L16" s="77"/>
      <c r="M16" s="92"/>
      <c r="N16" s="92"/>
      <c r="O16" s="92"/>
      <c r="P16" s="77"/>
      <c r="Q16" s="92"/>
      <c r="R16" s="92"/>
      <c r="S16" s="97"/>
      <c r="T16" s="92"/>
      <c r="U16" s="77"/>
      <c r="V16" s="92"/>
    </row>
    <row r="17" spans="1:30" s="15" customFormat="1" ht="15" customHeight="1" x14ac:dyDescent="0.2">
      <c r="A17" s="92"/>
      <c r="B17" s="85"/>
      <c r="C17" s="85"/>
      <c r="D17" s="85"/>
      <c r="E17" s="78"/>
      <c r="F17" s="92"/>
      <c r="G17" s="92"/>
      <c r="H17" s="92"/>
      <c r="I17" s="92"/>
      <c r="J17" s="92"/>
      <c r="K17" s="92"/>
      <c r="L17" s="78"/>
      <c r="M17" s="92"/>
      <c r="N17" s="92"/>
      <c r="O17" s="92"/>
      <c r="P17" s="78"/>
      <c r="Q17" s="92"/>
      <c r="R17" s="92"/>
      <c r="S17" s="97"/>
      <c r="T17" s="92"/>
      <c r="U17" s="78"/>
      <c r="V17" s="92"/>
    </row>
    <row r="18" spans="1:30" s="18" customFormat="1" x14ac:dyDescent="0.2">
      <c r="A18" s="16"/>
      <c r="B18" s="94"/>
      <c r="C18" s="95"/>
      <c r="D18" s="96"/>
      <c r="E18" s="17">
        <v>1</v>
      </c>
      <c r="F18" s="16">
        <v>2</v>
      </c>
      <c r="G18" s="17">
        <v>3</v>
      </c>
      <c r="H18" s="16">
        <v>4</v>
      </c>
      <c r="I18" s="17">
        <v>5</v>
      </c>
      <c r="J18" s="16">
        <v>6</v>
      </c>
      <c r="K18" s="17">
        <v>7</v>
      </c>
      <c r="L18" s="17">
        <v>8</v>
      </c>
      <c r="M18" s="17">
        <v>9</v>
      </c>
      <c r="N18" s="17">
        <v>10</v>
      </c>
      <c r="O18" s="17">
        <v>11</v>
      </c>
      <c r="P18" s="17">
        <v>12</v>
      </c>
      <c r="Q18" s="17">
        <v>13</v>
      </c>
      <c r="R18" s="17">
        <v>14</v>
      </c>
      <c r="S18" s="17">
        <v>15</v>
      </c>
      <c r="T18" s="17">
        <v>16</v>
      </c>
      <c r="U18" s="17">
        <v>17</v>
      </c>
      <c r="V18" s="17">
        <v>18</v>
      </c>
      <c r="W18" s="53" t="s">
        <v>30</v>
      </c>
      <c r="X18" s="53"/>
      <c r="Y18" s="53" t="s">
        <v>6</v>
      </c>
      <c r="Z18" s="53"/>
      <c r="AA18" s="53" t="s">
        <v>5</v>
      </c>
      <c r="AB18" s="53"/>
      <c r="AC18" s="53" t="s">
        <v>28</v>
      </c>
      <c r="AD18" s="53"/>
    </row>
    <row r="19" spans="1:30" s="15" customFormat="1" ht="51.75" customHeight="1" x14ac:dyDescent="0.2">
      <c r="A19" s="19">
        <v>1</v>
      </c>
      <c r="B19" s="86" t="s">
        <v>4</v>
      </c>
      <c r="C19" s="87"/>
      <c r="D19" s="88"/>
      <c r="E19" s="20">
        <v>89</v>
      </c>
      <c r="F19" s="20">
        <v>36</v>
      </c>
      <c r="G19" s="20">
        <v>30</v>
      </c>
      <c r="H19" s="20">
        <v>6</v>
      </c>
      <c r="I19" s="20">
        <v>1</v>
      </c>
      <c r="J19" s="20">
        <v>9</v>
      </c>
      <c r="K19" s="20">
        <v>26</v>
      </c>
      <c r="L19" s="20">
        <v>0</v>
      </c>
      <c r="M19" s="20">
        <v>18</v>
      </c>
      <c r="N19" s="20">
        <v>1</v>
      </c>
      <c r="O19" s="20">
        <v>0</v>
      </c>
      <c r="P19" s="20">
        <v>7</v>
      </c>
      <c r="Q19" s="20">
        <v>0</v>
      </c>
      <c r="R19" s="20">
        <v>0</v>
      </c>
      <c r="S19" s="20">
        <v>0</v>
      </c>
      <c r="T19" s="20">
        <v>4</v>
      </c>
      <c r="U19" s="20">
        <v>111</v>
      </c>
      <c r="V19" s="20">
        <v>0</v>
      </c>
      <c r="W19" s="21">
        <f>E19+K19</f>
        <v>115</v>
      </c>
      <c r="X19" s="21">
        <f>L19+T19+U19</f>
        <v>115</v>
      </c>
      <c r="Y19" s="21">
        <f>F19</f>
        <v>36</v>
      </c>
      <c r="Z19" s="21">
        <f>G19+H19</f>
        <v>36</v>
      </c>
      <c r="AA19" s="21">
        <f>F19</f>
        <v>36</v>
      </c>
      <c r="AB19" s="21">
        <f>I19+J19+K19</f>
        <v>36</v>
      </c>
      <c r="AC19" s="21">
        <f>K19</f>
        <v>26</v>
      </c>
      <c r="AD19" s="21">
        <f>M19+N19+O19+P19</f>
        <v>26</v>
      </c>
    </row>
    <row r="20" spans="1:30" s="25" customFormat="1" ht="59.25" customHeight="1" x14ac:dyDescent="0.2">
      <c r="A20" s="22" t="s">
        <v>3</v>
      </c>
      <c r="B20" s="86" t="s">
        <v>2</v>
      </c>
      <c r="C20" s="87"/>
      <c r="D20" s="88"/>
      <c r="E20" s="20">
        <v>43</v>
      </c>
      <c r="F20" s="23">
        <v>4</v>
      </c>
      <c r="G20" s="23">
        <v>4</v>
      </c>
      <c r="H20" s="23">
        <v>0</v>
      </c>
      <c r="I20" s="23">
        <v>0</v>
      </c>
      <c r="J20" s="23">
        <v>1</v>
      </c>
      <c r="K20" s="23">
        <v>3</v>
      </c>
      <c r="L20" s="23">
        <v>0</v>
      </c>
      <c r="M20" s="23">
        <v>1</v>
      </c>
      <c r="N20" s="23">
        <v>0</v>
      </c>
      <c r="O20" s="23">
        <v>0</v>
      </c>
      <c r="P20" s="23">
        <v>2</v>
      </c>
      <c r="Q20" s="23">
        <v>0</v>
      </c>
      <c r="R20" s="23">
        <v>0</v>
      </c>
      <c r="S20" s="23">
        <v>0</v>
      </c>
      <c r="T20" s="23">
        <v>0</v>
      </c>
      <c r="U20" s="20">
        <v>46</v>
      </c>
      <c r="V20" s="24">
        <v>0</v>
      </c>
      <c r="W20" s="21">
        <f>E20+K20</f>
        <v>46</v>
      </c>
      <c r="X20" s="21">
        <f>L20+T20+U20</f>
        <v>46</v>
      </c>
      <c r="Y20" s="21">
        <f>F20</f>
        <v>4</v>
      </c>
      <c r="Z20" s="21">
        <f>G20+H20</f>
        <v>4</v>
      </c>
      <c r="AA20" s="21">
        <f>F20</f>
        <v>4</v>
      </c>
      <c r="AB20" s="21">
        <f>I20+J20+K20</f>
        <v>4</v>
      </c>
      <c r="AC20" s="21">
        <f>K20</f>
        <v>3</v>
      </c>
      <c r="AD20" s="21">
        <f>M20+N20+O20+P20</f>
        <v>3</v>
      </c>
    </row>
    <row r="21" spans="1:30" s="26" customFormat="1" ht="63.75" customHeight="1" x14ac:dyDescent="0.2">
      <c r="A21" s="22" t="s">
        <v>1</v>
      </c>
      <c r="B21" s="86" t="s">
        <v>0</v>
      </c>
      <c r="C21" s="87"/>
      <c r="D21" s="88"/>
      <c r="E21" s="23">
        <v>146</v>
      </c>
      <c r="F21" s="23">
        <v>42</v>
      </c>
      <c r="G21" s="23">
        <v>13</v>
      </c>
      <c r="H21" s="23">
        <v>29</v>
      </c>
      <c r="I21" s="23">
        <v>2</v>
      </c>
      <c r="J21" s="23">
        <v>9</v>
      </c>
      <c r="K21" s="23">
        <v>31</v>
      </c>
      <c r="L21" s="23">
        <v>0</v>
      </c>
      <c r="M21" s="23">
        <v>21</v>
      </c>
      <c r="N21" s="23">
        <v>2</v>
      </c>
      <c r="O21" s="23">
        <v>0</v>
      </c>
      <c r="P21" s="23">
        <v>8</v>
      </c>
      <c r="Q21" s="23">
        <v>0</v>
      </c>
      <c r="R21" s="23">
        <v>0</v>
      </c>
      <c r="S21" s="23">
        <v>0</v>
      </c>
      <c r="T21" s="23">
        <v>3</v>
      </c>
      <c r="U21" s="23">
        <v>174</v>
      </c>
      <c r="V21" s="24">
        <v>0</v>
      </c>
      <c r="W21" s="21">
        <f>E21+K21</f>
        <v>177</v>
      </c>
      <c r="X21" s="21">
        <f>L21+T21+U21</f>
        <v>177</v>
      </c>
      <c r="Y21" s="21">
        <f>F21</f>
        <v>42</v>
      </c>
      <c r="Z21" s="21">
        <f>G21+H21</f>
        <v>42</v>
      </c>
      <c r="AA21" s="21">
        <f>F21</f>
        <v>42</v>
      </c>
      <c r="AB21" s="21">
        <f>I21+J21+K21</f>
        <v>42</v>
      </c>
      <c r="AC21" s="21">
        <f>K21</f>
        <v>31</v>
      </c>
      <c r="AD21" s="21">
        <f>M21+N21+O21+P21</f>
        <v>31</v>
      </c>
    </row>
    <row r="22" spans="1:30" x14ac:dyDescent="0.2">
      <c r="A22" s="27">
        <v>4</v>
      </c>
      <c r="B22" s="89" t="s">
        <v>34</v>
      </c>
      <c r="C22" s="89"/>
      <c r="D22" s="89"/>
      <c r="E22" s="28">
        <v>278</v>
      </c>
      <c r="F22" s="28">
        <v>82</v>
      </c>
      <c r="G22" s="28">
        <v>47</v>
      </c>
      <c r="H22" s="28">
        <v>35</v>
      </c>
      <c r="I22" s="28">
        <v>3</v>
      </c>
      <c r="J22" s="28">
        <v>19</v>
      </c>
      <c r="K22" s="28">
        <v>60</v>
      </c>
      <c r="L22" s="28">
        <v>0</v>
      </c>
      <c r="M22" s="28">
        <v>40</v>
      </c>
      <c r="N22" s="28">
        <v>3</v>
      </c>
      <c r="O22" s="28">
        <v>0</v>
      </c>
      <c r="P22" s="28">
        <v>17</v>
      </c>
      <c r="Q22" s="28">
        <v>0</v>
      </c>
      <c r="R22" s="28">
        <v>0</v>
      </c>
      <c r="S22" s="28">
        <v>0</v>
      </c>
      <c r="T22" s="28">
        <v>7</v>
      </c>
      <c r="U22" s="28">
        <v>331</v>
      </c>
      <c r="V22" s="28">
        <v>0</v>
      </c>
      <c r="W22" s="21">
        <f>E22+K22</f>
        <v>338</v>
      </c>
      <c r="X22" s="21">
        <f>L22+T22+U22</f>
        <v>338</v>
      </c>
      <c r="Y22" s="21">
        <f>F22</f>
        <v>82</v>
      </c>
      <c r="Z22" s="21">
        <f>G22+H22</f>
        <v>82</v>
      </c>
      <c r="AA22" s="21">
        <f>F22</f>
        <v>82</v>
      </c>
      <c r="AB22" s="21">
        <f>I22+J22+K22</f>
        <v>82</v>
      </c>
      <c r="AC22" s="21">
        <f>K22</f>
        <v>60</v>
      </c>
      <c r="AD22" s="21">
        <f>M22+N22+O22+P22</f>
        <v>60</v>
      </c>
    </row>
    <row r="23" spans="1:30" x14ac:dyDescent="0.2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1"/>
    </row>
    <row r="24" spans="1:30" x14ac:dyDescent="0.2"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</row>
    <row r="25" spans="1:30" x14ac:dyDescent="0.2"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</row>
    <row r="26" spans="1:30" x14ac:dyDescent="0.2"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</row>
  </sheetData>
  <mergeCells count="41">
    <mergeCell ref="A1:V1"/>
    <mergeCell ref="A2:V2"/>
    <mergeCell ref="A3:G3"/>
    <mergeCell ref="A4:A17"/>
    <mergeCell ref="B4:D17"/>
    <mergeCell ref="B25:W25"/>
    <mergeCell ref="B18:D18"/>
    <mergeCell ref="W18:X18"/>
    <mergeCell ref="B21:D21"/>
    <mergeCell ref="B22:D22"/>
    <mergeCell ref="AC18:AD18"/>
    <mergeCell ref="I6:K7"/>
    <mergeCell ref="B24:W24"/>
    <mergeCell ref="H3:O3"/>
    <mergeCell ref="T3:V3"/>
    <mergeCell ref="S6:S17"/>
    <mergeCell ref="I8:I17"/>
    <mergeCell ref="O6:O17"/>
    <mergeCell ref="P6:P17"/>
    <mergeCell ref="Q6:Q17"/>
    <mergeCell ref="R6:R17"/>
    <mergeCell ref="G6:G17"/>
    <mergeCell ref="AA18:AB18"/>
    <mergeCell ref="B19:D19"/>
    <mergeCell ref="B20:D20"/>
    <mergeCell ref="Y18:Z18"/>
    <mergeCell ref="Q4:S5"/>
    <mergeCell ref="T4:T17"/>
    <mergeCell ref="U4:U17"/>
    <mergeCell ref="V4:V17"/>
    <mergeCell ref="H6:H17"/>
    <mergeCell ref="B23:W23"/>
    <mergeCell ref="E4:E17"/>
    <mergeCell ref="F4:K5"/>
    <mergeCell ref="L4:L17"/>
    <mergeCell ref="M4:P5"/>
    <mergeCell ref="F6:F17"/>
    <mergeCell ref="M6:M17"/>
    <mergeCell ref="N6:N17"/>
    <mergeCell ref="J8:J17"/>
    <mergeCell ref="K8:K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Ընդամենը</vt:lpstr>
      <vt:lpstr>Kentron</vt:lpstr>
      <vt:lpstr>Avan</vt:lpstr>
      <vt:lpstr>Ajapnyak</vt:lpstr>
      <vt:lpstr>Shengavit</vt:lpstr>
      <vt:lpstr>Malatia</vt:lpstr>
      <vt:lpstr>Arabkir</vt:lpstr>
      <vt:lpstr>Erebuni</vt:lpstr>
      <vt:lpstr>Armavir</vt:lpstr>
      <vt:lpstr>Aragacotn</vt:lpstr>
      <vt:lpstr>Gexarquniq</vt:lpstr>
      <vt:lpstr>Kotayq</vt:lpstr>
      <vt:lpstr>Ararat</vt:lpstr>
      <vt:lpstr>Tavush</vt:lpstr>
      <vt:lpstr>Shirak</vt:lpstr>
      <vt:lpstr>Lori</vt:lpstr>
      <vt:lpstr>Syuniq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2016-12-23T06:10:36Z</cp:lastPrinted>
  <dcterms:created xsi:type="dcterms:W3CDTF">2015-12-18T14:01:39Z</dcterms:created>
  <dcterms:modified xsi:type="dcterms:W3CDTF">2019-05-27T11:06:42Z</dcterms:modified>
</cp:coreProperties>
</file>