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sine\Desktop\ՎԵՐՋՆԱԿԱՆ\Հակակոռուպցիոն\"/>
    </mc:Choice>
  </mc:AlternateContent>
  <bookViews>
    <workbookView xWindow="0" yWindow="0" windowWidth="28800" windowHeight="12330" tabRatio="918"/>
  </bookViews>
  <sheets>
    <sheet name="Հակակոռուպցիոն դատարան" sheetId="36" r:id="rId1"/>
  </sheets>
  <calcPr calcId="162913"/>
</workbook>
</file>

<file path=xl/calcChain.xml><?xml version="1.0" encoding="utf-8"?>
<calcChain xmlns="http://schemas.openxmlformats.org/spreadsheetml/2006/main">
  <c r="E42" i="36" l="1"/>
  <c r="F42" i="36"/>
  <c r="G42" i="36"/>
  <c r="H42" i="36"/>
  <c r="I42" i="36"/>
  <c r="J42" i="36"/>
  <c r="K42" i="36"/>
  <c r="L42" i="36"/>
  <c r="M42" i="36"/>
  <c r="N42" i="36"/>
  <c r="O42" i="36"/>
  <c r="P42" i="36"/>
  <c r="Q42" i="36"/>
  <c r="D42" i="36"/>
  <c r="E29" i="36"/>
  <c r="M29" i="36"/>
  <c r="N29" i="36"/>
  <c r="O29" i="36"/>
  <c r="P29" i="36"/>
  <c r="Q29" i="36"/>
  <c r="F29" i="36"/>
  <c r="G29" i="36"/>
  <c r="H29" i="36"/>
  <c r="I29" i="36"/>
  <c r="J29" i="36"/>
  <c r="K29" i="36"/>
  <c r="L29" i="36"/>
  <c r="F21" i="36"/>
  <c r="G21" i="36"/>
  <c r="H21" i="36"/>
  <c r="I21" i="36"/>
  <c r="J21" i="36"/>
  <c r="K21" i="36"/>
  <c r="L21" i="36"/>
  <c r="M21" i="36"/>
  <c r="N21" i="36"/>
  <c r="O21" i="36"/>
  <c r="P21" i="36"/>
  <c r="Q21" i="36"/>
  <c r="E12" i="36"/>
  <c r="F12" i="36"/>
  <c r="G12" i="36"/>
  <c r="H12" i="36"/>
  <c r="I12" i="36"/>
  <c r="J12" i="36"/>
  <c r="K12" i="36"/>
  <c r="L12" i="36"/>
  <c r="M12" i="36"/>
  <c r="N12" i="36"/>
  <c r="O12" i="36"/>
  <c r="P12" i="36"/>
  <c r="Q12" i="36"/>
  <c r="D12" i="36"/>
  <c r="E21" i="36"/>
  <c r="D21" i="36"/>
  <c r="D29" i="36"/>
  <c r="E44" i="36"/>
  <c r="F44" i="36"/>
  <c r="G44" i="36"/>
  <c r="H44" i="36"/>
  <c r="I44" i="36"/>
  <c r="J44" i="36"/>
  <c r="K44" i="36"/>
  <c r="L44" i="36"/>
  <c r="M44" i="36"/>
  <c r="N44" i="36"/>
  <c r="O44" i="36"/>
  <c r="P44" i="36"/>
  <c r="Q44" i="36"/>
  <c r="D44" i="36"/>
  <c r="E6" i="36"/>
  <c r="F6" i="36"/>
  <c r="G6" i="36"/>
  <c r="H6" i="36"/>
  <c r="I6" i="36"/>
  <c r="J6" i="36"/>
  <c r="K6" i="36"/>
  <c r="L6" i="36"/>
  <c r="M6" i="36"/>
  <c r="N6" i="36"/>
  <c r="O6" i="36"/>
  <c r="P6" i="36"/>
  <c r="Q6" i="36"/>
  <c r="D6" i="36"/>
  <c r="H54" i="36" l="1"/>
  <c r="M54" i="36"/>
  <c r="P54" i="36"/>
  <c r="E54" i="36"/>
  <c r="D54" i="36"/>
  <c r="O54" i="36"/>
  <c r="L54" i="36"/>
  <c r="K54" i="36"/>
  <c r="J54" i="36"/>
  <c r="I54" i="36"/>
  <c r="Q54" i="36"/>
  <c r="N54" i="36"/>
  <c r="G54" i="36"/>
  <c r="F54" i="36"/>
</calcChain>
</file>

<file path=xl/sharedStrings.xml><?xml version="1.0" encoding="utf-8"?>
<sst xmlns="http://schemas.openxmlformats.org/spreadsheetml/2006/main" count="72" uniqueCount="72">
  <si>
    <t>1. Մինչդատական վարույթի դատական երաշխիքների ոլորտ</t>
  </si>
  <si>
    <t>կալանքի վերահաստատման մասին միջնորդություններ</t>
  </si>
  <si>
    <t>կալանքը որպես խափանման միջոց կիրառելու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</si>
  <si>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</si>
  <si>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</si>
  <si>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</si>
  <si>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</si>
  <si>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</si>
  <si>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</si>
  <si>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</si>
  <si>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</si>
  <si>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</si>
  <si>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 xml:space="preserve">պատիժը փոփոխելու, հետաձգելու և պատժից ազատելու մաuին միջնորդություններ  </t>
  </si>
  <si>
    <t xml:space="preserve">հարկադիր բուժման տեսակի փոփոխության մասին միջնորդություններ </t>
  </si>
  <si>
    <t xml:space="preserve">դատական հանձնարարություններ </t>
  </si>
  <si>
    <t>այլ միջնորդություններ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</si>
  <si>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</si>
  <si>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</si>
  <si>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</si>
  <si>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>պատիժն ավելի մեղմ պատժով փոխարինելու կամ պատժից ազատելու մասին միջնորդություններ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</si>
  <si>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</si>
  <si>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</si>
  <si>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</si>
  <si>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</si>
  <si>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</si>
  <si>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</si>
  <si>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</si>
  <si>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</si>
  <si>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</si>
  <si>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</si>
  <si>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</si>
  <si>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</si>
  <si>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>ուղարկվել է ըստ ընդդատության</t>
  </si>
  <si>
    <t>հաշվետու ժամանակահատվածում անավարտ գործերի ընդհանուր թիվը</t>
  </si>
  <si>
    <t>բողոքարկվել է Վերաքննիչ դատարան</t>
  </si>
  <si>
    <t>ընդամենը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</si>
  <si>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</si>
  <si>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</si>
  <si>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</si>
  <si>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</si>
  <si>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</si>
  <si>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</si>
  <si>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</si>
  <si>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կաշառք ստանալու նմանակում իրականացնելու մասին միջնորդություններ</t>
  </si>
  <si>
    <t>արտաքին դիտում իրականացնելը երկարաձգելու մասին միջնորդություններ</t>
  </si>
  <si>
    <t>ներքին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</si>
  <si>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</si>
  <si>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</si>
  <si>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>1.2 Քննչական գործողութոյւններ</t>
  </si>
  <si>
    <t>1.3 Գաղտնի քննչական գործողություններ</t>
  </si>
  <si>
    <t xml:space="preserve">կաշառք տալու նմանակում իրականացնելու                   մասին միջնորդություններ 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</si>
  <si>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</si>
  <si>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</si>
  <si>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</si>
  <si>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վերադարձվել է </t>
  </si>
  <si>
    <t>բեկանված դատական  ակտերի վերաբերյալ</t>
  </si>
  <si>
    <t xml:space="preserve">բեկանվել է </t>
  </si>
  <si>
    <t xml:space="preserve">թողնվել է անփոփոխ </t>
  </si>
  <si>
    <t>վարույթի հարուցումը մերժելու մասին</t>
  </si>
  <si>
    <t>բժշկական հաստատությունում հարկադրաբար տեղավորելը</t>
  </si>
  <si>
    <t>Ձերբակալման իրավաչափությունը վիճարկելու մասին բողոքներ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</si>
  <si>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</si>
  <si>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արտակարգ հանգամանքների հետևանքով պատժից ազատելու մասին միջնորդություններ </t>
  </si>
  <si>
    <t>կալանքի ժամկետը երկարաձգելու մասին միջնորդություններ</t>
  </si>
  <si>
    <t>ԸՆԴԱՄԵՆԸ</t>
  </si>
  <si>
    <t>թվային, այդ թվում` հեռախոսային հաղորդակցության վերահսկում իրականացնելը երկարաձգելու մասին միջնորդություններ</t>
  </si>
  <si>
    <t>Ստուգիչ հավասարում` 1+2=9+10+11,  9=3+4+5+6+7+8</t>
  </si>
  <si>
    <t>2025 թվականի տարեկան</t>
  </si>
  <si>
    <t>2025 ԹՎԱԿԱՆԻ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ԳՈՐԾՈՒՆԵՈՒԹՅԱՆ ՎԵՐԱԲԵՐՅԱԼ</t>
  </si>
  <si>
    <t>Ծանոթություն՝</t>
  </si>
  <si>
    <t>թվով 3 միջնորդություն միացվել է</t>
  </si>
  <si>
    <t>թվով 6 միջնորդություն կարճվել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</si>
</sst>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name val="Times Armenian"/>
      <family val="1"/>
    </font>
    <font>
      <sz val="11"/>
      <color theme="1"/>
      <name val="Times Armenian"/>
      <family val="2"/>
      <charset val="204"/>
    </font>
    <font>
      <b/>
      <i/>
      <sz val="12"/>
      <name val="Times Armenian"/>
      <family val="1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GHEA Grapalat"/>
      <family val="3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GHEA Grapalat"/>
      <family val="3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1">
    <xf numFmtId="0" fontId="0" fillId="0" borderId="0" xfId="0"/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vertical="center"/>
    </xf>
    <xf numFmtId="0" fontId="7" fillId="2" borderId="4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textRotation="90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/>
    <xf numFmtId="0" fontId="8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Alignment="1" applyProtection="1">
      <protection locked="0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/>
    <xf numFmtId="0" fontId="11" fillId="2" borderId="8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left" wrapText="1"/>
    </xf>
    <xf numFmtId="0" fontId="11" fillId="2" borderId="2" xfId="0" applyFont="1" applyFill="1" applyBorder="1" applyAlignment="1">
      <alignment horizontal="left" wrapText="1"/>
    </xf>
    <xf numFmtId="0" fontId="8" fillId="2" borderId="4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vertical="top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left" wrapText="1"/>
    </xf>
    <xf numFmtId="0" fontId="12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left" wrapText="1"/>
    </xf>
    <xf numFmtId="0" fontId="11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12" fillId="2" borderId="10" xfId="0" applyFont="1" applyFill="1" applyBorder="1" applyAlignment="1" applyProtection="1">
      <alignment wrapText="1"/>
      <protection locked="0"/>
    </xf>
    <xf numFmtId="0" fontId="15" fillId="2" borderId="10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4" fillId="2" borderId="4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B59"/>
  <sheetViews>
    <sheetView tabSelected="1" topLeftCell="A49" zoomScaleNormal="100" workbookViewId="0">
      <selection activeCell="G69" sqref="G69"/>
    </sheetView>
  </sheetViews>
  <sheetFormatPr defaultColWidth="17.85546875" defaultRowHeight="15"/>
  <cols>
    <col min="1" max="1" width="6.85546875" style="13" customWidth="1"/>
    <col min="2" max="2" width="17.85546875" style="13"/>
    <col min="3" max="3" width="35.85546875" style="13" customWidth="1"/>
    <col min="4" max="16" width="13.140625" style="13" customWidth="1"/>
    <col min="17" max="17" width="12" style="13" customWidth="1"/>
    <col min="18" max="16384" width="17.85546875" style="13"/>
  </cols>
  <sheetData>
    <row r="1" spans="1:17" ht="60" customHeight="1">
      <c r="A1" s="23"/>
      <c r="B1" s="23"/>
      <c r="C1" s="12" t="s">
        <v>67</v>
      </c>
      <c r="D1" s="22"/>
      <c r="E1" s="23"/>
      <c r="F1" s="23"/>
      <c r="G1" s="23"/>
      <c r="H1" s="23"/>
      <c r="I1" s="23"/>
      <c r="J1" s="23"/>
      <c r="K1" s="23"/>
      <c r="L1" s="23"/>
      <c r="M1" s="23"/>
      <c r="N1" s="23" t="s">
        <v>61</v>
      </c>
      <c r="O1" s="23"/>
      <c r="P1" s="23"/>
      <c r="Q1" s="23"/>
    </row>
    <row r="2" spans="1:17" ht="102" customHeight="1">
      <c r="A2" s="36" t="s">
        <v>68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8"/>
    </row>
    <row r="3" spans="1:17" ht="51" customHeight="1">
      <c r="A3" s="27" t="s">
        <v>66</v>
      </c>
      <c r="B3" s="28"/>
      <c r="C3" s="28"/>
      <c r="D3" s="24" t="s">
        <v>25</v>
      </c>
      <c r="E3" s="24" t="s">
        <v>26</v>
      </c>
      <c r="F3" s="31" t="s">
        <v>27</v>
      </c>
      <c r="G3" s="31"/>
      <c r="H3" s="31"/>
      <c r="I3" s="31"/>
      <c r="J3" s="31"/>
      <c r="K3" s="31"/>
      <c r="L3" s="31"/>
      <c r="M3" s="24" t="s">
        <v>32</v>
      </c>
      <c r="N3" s="24" t="s">
        <v>33</v>
      </c>
      <c r="O3" s="24" t="s">
        <v>34</v>
      </c>
      <c r="P3" s="34" t="s">
        <v>55</v>
      </c>
      <c r="Q3" s="35"/>
    </row>
    <row r="4" spans="1:17" ht="141.75" customHeight="1">
      <c r="A4" s="29"/>
      <c r="B4" s="30"/>
      <c r="C4" s="30"/>
      <c r="D4" s="24"/>
      <c r="E4" s="24"/>
      <c r="F4" s="7" t="s">
        <v>28</v>
      </c>
      <c r="G4" s="8" t="s">
        <v>29</v>
      </c>
      <c r="H4" s="8" t="s">
        <v>30</v>
      </c>
      <c r="I4" s="8" t="s">
        <v>31</v>
      </c>
      <c r="J4" s="8" t="s">
        <v>58</v>
      </c>
      <c r="K4" s="8" t="s">
        <v>54</v>
      </c>
      <c r="L4" s="8" t="s">
        <v>35</v>
      </c>
      <c r="M4" s="24"/>
      <c r="N4" s="24"/>
      <c r="O4" s="24"/>
      <c r="P4" s="14" t="s">
        <v>56</v>
      </c>
      <c r="Q4" s="14" t="s">
        <v>57</v>
      </c>
    </row>
    <row r="5" spans="1:17" ht="41.25" customHeight="1">
      <c r="A5" s="10"/>
      <c r="B5" s="11"/>
      <c r="C5" s="11"/>
      <c r="D5" s="9">
        <v>1</v>
      </c>
      <c r="E5" s="9">
        <v>2</v>
      </c>
      <c r="F5" s="9">
        <v>3</v>
      </c>
      <c r="G5" s="9">
        <v>4</v>
      </c>
      <c r="H5" s="9">
        <v>5</v>
      </c>
      <c r="I5" s="9">
        <v>6</v>
      </c>
      <c r="J5" s="9">
        <v>7</v>
      </c>
      <c r="K5" s="9">
        <v>8</v>
      </c>
      <c r="L5" s="9">
        <v>9</v>
      </c>
      <c r="M5" s="9">
        <v>10</v>
      </c>
      <c r="N5" s="9">
        <v>11</v>
      </c>
      <c r="O5" s="9">
        <v>12</v>
      </c>
      <c r="P5" s="9">
        <v>13</v>
      </c>
      <c r="Q5" s="9">
        <v>14</v>
      </c>
    </row>
    <row r="6" spans="1:17" ht="53.25" customHeight="1">
      <c r="A6" s="39" t="s">
        <v>0</v>
      </c>
      <c r="B6" s="40"/>
      <c r="C6" s="41"/>
      <c r="D6" s="16">
        <f>SUM(D7:D11)</f>
        <v>2</v>
      </c>
      <c r="E6" s="16">
        <f t="shared" ref="E6:Q6" si="0">SUM(E7:E11)</f>
        <v>568</v>
      </c>
      <c r="F6" s="16">
        <f t="shared" si="0"/>
        <v>128</v>
      </c>
      <c r="G6" s="16">
        <f t="shared" si="0"/>
        <v>200</v>
      </c>
      <c r="H6" s="16">
        <f t="shared" si="0"/>
        <v>210</v>
      </c>
      <c r="I6" s="16">
        <f t="shared" si="0"/>
        <v>0</v>
      </c>
      <c r="J6" s="16">
        <f t="shared" si="0"/>
        <v>28</v>
      </c>
      <c r="K6" s="16">
        <f t="shared" si="0"/>
        <v>0</v>
      </c>
      <c r="L6" s="16">
        <f t="shared" si="0"/>
        <v>566</v>
      </c>
      <c r="M6" s="16">
        <f t="shared" si="0"/>
        <v>0</v>
      </c>
      <c r="N6" s="16">
        <f t="shared" si="0"/>
        <v>2</v>
      </c>
      <c r="O6" s="16">
        <f t="shared" si="0"/>
        <v>369</v>
      </c>
      <c r="P6" s="16">
        <f t="shared" si="0"/>
        <v>48</v>
      </c>
      <c r="Q6" s="16">
        <f t="shared" si="0"/>
        <v>235</v>
      </c>
    </row>
    <row r="7" spans="1:17" ht="46.5" customHeight="1">
      <c r="A7" s="4">
        <v>1</v>
      </c>
      <c r="B7" s="32" t="s">
        <v>2</v>
      </c>
      <c r="C7" s="42"/>
      <c r="D7" s="1"/>
      <c r="E7" s="1">
        <v>352</v>
      </c>
      <c r="F7" s="1">
        <v>97</v>
      </c>
      <c r="G7" s="1">
        <v>112</v>
      </c>
      <c r="H7" s="1">
        <v>124</v>
      </c>
      <c r="I7" s="1">
        <v>0</v>
      </c>
      <c r="J7" s="1">
        <v>17</v>
      </c>
      <c r="K7" s="1">
        <v>0</v>
      </c>
      <c r="L7" s="1">
        <v>350</v>
      </c>
      <c r="M7" s="1">
        <v>0</v>
      </c>
      <c r="N7" s="1">
        <v>0</v>
      </c>
      <c r="O7" s="1">
        <v>246</v>
      </c>
      <c r="P7" s="1">
        <v>34</v>
      </c>
      <c r="Q7" s="1">
        <v>154</v>
      </c>
    </row>
    <row r="8" spans="1:17" ht="42" customHeight="1">
      <c r="A8" s="4">
        <v>2</v>
      </c>
      <c r="B8" s="32" t="s">
        <v>63</v>
      </c>
      <c r="C8" s="42"/>
      <c r="D8" s="1">
        <v>2</v>
      </c>
      <c r="E8" s="1">
        <v>207</v>
      </c>
      <c r="F8" s="1">
        <v>30</v>
      </c>
      <c r="G8" s="1">
        <v>85</v>
      </c>
      <c r="H8" s="1">
        <v>83</v>
      </c>
      <c r="I8" s="1">
        <v>0</v>
      </c>
      <c r="J8" s="1">
        <v>9</v>
      </c>
      <c r="K8" s="1">
        <v>0</v>
      </c>
      <c r="L8" s="1">
        <v>207</v>
      </c>
      <c r="M8" s="1">
        <v>0</v>
      </c>
      <c r="N8" s="1">
        <v>2</v>
      </c>
      <c r="O8" s="1">
        <v>118</v>
      </c>
      <c r="P8" s="1">
        <v>13</v>
      </c>
      <c r="Q8" s="1">
        <v>77</v>
      </c>
    </row>
    <row r="9" spans="1:17" ht="46.5" customHeight="1">
      <c r="A9" s="4">
        <v>3</v>
      </c>
      <c r="B9" s="32" t="s">
        <v>1</v>
      </c>
      <c r="C9" s="42"/>
      <c r="D9" s="1">
        <v>0</v>
      </c>
      <c r="E9" s="1">
        <v>7</v>
      </c>
      <c r="F9" s="1">
        <v>1</v>
      </c>
      <c r="G9" s="1">
        <v>3</v>
      </c>
      <c r="H9" s="1">
        <v>3</v>
      </c>
      <c r="I9" s="1">
        <v>0</v>
      </c>
      <c r="J9" s="1">
        <v>0</v>
      </c>
      <c r="K9" s="1">
        <v>0</v>
      </c>
      <c r="L9" s="1">
        <v>7</v>
      </c>
      <c r="M9" s="1">
        <v>0</v>
      </c>
      <c r="N9" s="1">
        <v>0</v>
      </c>
      <c r="O9" s="1">
        <v>5</v>
      </c>
      <c r="P9" s="1">
        <v>1</v>
      </c>
      <c r="Q9" s="1">
        <v>4</v>
      </c>
    </row>
    <row r="10" spans="1:17" ht="46.5" customHeight="1">
      <c r="A10" s="6">
        <v>4</v>
      </c>
      <c r="B10" s="32" t="s">
        <v>59</v>
      </c>
      <c r="C10" s="33"/>
      <c r="D10" s="1">
        <v>0</v>
      </c>
      <c r="E10" s="1"/>
      <c r="F10" s="1"/>
      <c r="G10" s="1"/>
      <c r="H10" s="1"/>
      <c r="I10" s="1"/>
      <c r="J10" s="1"/>
      <c r="K10" s="1"/>
      <c r="L10" s="1"/>
      <c r="M10" s="1">
        <v>0</v>
      </c>
      <c r="N10" s="1">
        <v>0</v>
      </c>
      <c r="O10" s="1">
        <v>0</v>
      </c>
      <c r="P10" s="1">
        <v>0</v>
      </c>
      <c r="Q10" s="1">
        <v>0</v>
      </c>
    </row>
    <row r="11" spans="1:17" ht="41.25" customHeight="1">
      <c r="A11" s="6">
        <v>5</v>
      </c>
      <c r="B11" s="43" t="s">
        <v>60</v>
      </c>
      <c r="C11" s="44"/>
      <c r="D11" s="1">
        <v>0</v>
      </c>
      <c r="E11" s="1">
        <v>2</v>
      </c>
      <c r="F11" s="1">
        <v>0</v>
      </c>
      <c r="G11" s="1">
        <v>0</v>
      </c>
      <c r="H11" s="1">
        <v>0</v>
      </c>
      <c r="I11" s="1">
        <v>0</v>
      </c>
      <c r="J11" s="1">
        <v>2</v>
      </c>
      <c r="K11" s="1">
        <v>0</v>
      </c>
      <c r="L11" s="1">
        <v>2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</row>
    <row r="12" spans="1:17" ht="63" customHeight="1">
      <c r="A12" s="39" t="s">
        <v>3</v>
      </c>
      <c r="B12" s="45"/>
      <c r="C12" s="45"/>
      <c r="D12" s="18">
        <f>D13+D14+D15+D16+D17+D18+D19+D20</f>
        <v>0</v>
      </c>
      <c r="E12" s="1">
        <f t="shared" ref="E12:Q12" si="1">E13+E14+E15+E16+E17+E18+E19+E20</f>
        <v>19</v>
      </c>
      <c r="F12" s="1">
        <f t="shared" si="1"/>
        <v>4</v>
      </c>
      <c r="G12" s="1">
        <f t="shared" si="1"/>
        <v>11</v>
      </c>
      <c r="H12" s="1">
        <f t="shared" si="1"/>
        <v>2</v>
      </c>
      <c r="I12" s="1">
        <f t="shared" si="1"/>
        <v>0</v>
      </c>
      <c r="J12" s="1">
        <f t="shared" si="1"/>
        <v>2</v>
      </c>
      <c r="K12" s="1">
        <f t="shared" si="1"/>
        <v>0</v>
      </c>
      <c r="L12" s="1">
        <f t="shared" si="1"/>
        <v>19</v>
      </c>
      <c r="M12" s="1">
        <f t="shared" si="1"/>
        <v>0</v>
      </c>
      <c r="N12" s="1">
        <f t="shared" si="1"/>
        <v>0</v>
      </c>
      <c r="O12" s="1">
        <f t="shared" si="1"/>
        <v>5</v>
      </c>
      <c r="P12" s="1">
        <f t="shared" si="1"/>
        <v>0</v>
      </c>
      <c r="Q12" s="1">
        <f t="shared" si="1"/>
        <v>5</v>
      </c>
    </row>
    <row r="13" spans="1:17" ht="47.25" customHeight="1">
      <c r="A13" s="4">
        <v>1</v>
      </c>
      <c r="B13" s="25" t="s">
        <v>4</v>
      </c>
      <c r="C13" s="26"/>
      <c r="D13" s="1">
        <v>0</v>
      </c>
      <c r="E13" s="1">
        <v>6</v>
      </c>
      <c r="F13" s="1">
        <v>3</v>
      </c>
      <c r="G13" s="1">
        <v>1</v>
      </c>
      <c r="H13" s="1">
        <v>2</v>
      </c>
      <c r="I13" s="1">
        <v>0</v>
      </c>
      <c r="J13" s="1">
        <v>0</v>
      </c>
      <c r="K13" s="1">
        <v>0</v>
      </c>
      <c r="L13" s="1">
        <v>6</v>
      </c>
      <c r="M13" s="1">
        <v>0</v>
      </c>
      <c r="N13" s="1">
        <v>0</v>
      </c>
      <c r="O13" s="1">
        <v>1</v>
      </c>
      <c r="P13" s="1">
        <v>0</v>
      </c>
      <c r="Q13" s="1">
        <v>1</v>
      </c>
    </row>
    <row r="14" spans="1:17" ht="54" customHeight="1">
      <c r="A14" s="4">
        <v>2</v>
      </c>
      <c r="B14" s="25" t="s">
        <v>5</v>
      </c>
      <c r="C14" s="26"/>
      <c r="D14" s="1">
        <v>0</v>
      </c>
      <c r="E14" s="1">
        <v>13</v>
      </c>
      <c r="F14" s="1">
        <v>1</v>
      </c>
      <c r="G14" s="1">
        <v>10</v>
      </c>
      <c r="H14" s="1">
        <v>0</v>
      </c>
      <c r="I14" s="1">
        <v>0</v>
      </c>
      <c r="J14" s="1">
        <v>2</v>
      </c>
      <c r="K14" s="1">
        <v>0</v>
      </c>
      <c r="L14" s="1">
        <v>13</v>
      </c>
      <c r="M14" s="1">
        <v>0</v>
      </c>
      <c r="N14" s="1">
        <v>0</v>
      </c>
      <c r="O14" s="1">
        <v>4</v>
      </c>
      <c r="P14" s="1">
        <v>0</v>
      </c>
      <c r="Q14" s="1">
        <v>4</v>
      </c>
    </row>
    <row r="15" spans="1:17" ht="42" customHeight="1">
      <c r="A15" s="5">
        <v>3</v>
      </c>
      <c r="B15" s="25" t="s">
        <v>6</v>
      </c>
      <c r="C15" s="26"/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</row>
    <row r="16" spans="1:17" ht="57" customHeight="1">
      <c r="A16" s="4">
        <v>4</v>
      </c>
      <c r="B16" s="25" t="s">
        <v>7</v>
      </c>
      <c r="C16" s="26"/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</row>
    <row r="17" spans="1:28" ht="38.25" customHeight="1">
      <c r="A17" s="4">
        <v>5</v>
      </c>
      <c r="B17" s="25" t="s">
        <v>8</v>
      </c>
      <c r="C17" s="26"/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</row>
    <row r="18" spans="1:28" ht="47.25" customHeight="1">
      <c r="A18" s="5">
        <v>6</v>
      </c>
      <c r="B18" s="25" t="s">
        <v>9</v>
      </c>
      <c r="C18" s="26"/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</row>
    <row r="19" spans="1:28" ht="44.25" customHeight="1">
      <c r="A19" s="4">
        <v>7</v>
      </c>
      <c r="B19" s="25" t="s">
        <v>10</v>
      </c>
      <c r="C19" s="26"/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</row>
    <row r="20" spans="1:28" ht="45.75" customHeight="1">
      <c r="A20" s="4">
        <v>8</v>
      </c>
      <c r="B20" s="25" t="s">
        <v>11</v>
      </c>
      <c r="C20" s="26"/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</row>
    <row r="21" spans="1:28" ht="42" customHeight="1">
      <c r="A21" s="46" t="s">
        <v>48</v>
      </c>
      <c r="B21" s="46"/>
      <c r="C21" s="46"/>
      <c r="D21" s="1">
        <f>+D22+D23+D24+D25+D26+D27+D28</f>
        <v>0</v>
      </c>
      <c r="E21" s="1">
        <f t="shared" ref="E21:Q21" si="2">+E22+E23+E24+E25+E26+E27+E28</f>
        <v>1742</v>
      </c>
      <c r="F21" s="1">
        <f t="shared" si="2"/>
        <v>134</v>
      </c>
      <c r="G21" s="1">
        <f t="shared" si="2"/>
        <v>1321</v>
      </c>
      <c r="H21" s="1">
        <f t="shared" si="2"/>
        <v>33</v>
      </c>
      <c r="I21" s="1">
        <f t="shared" si="2"/>
        <v>0</v>
      </c>
      <c r="J21" s="1">
        <f t="shared" si="2"/>
        <v>254</v>
      </c>
      <c r="K21" s="1">
        <f t="shared" si="2"/>
        <v>0</v>
      </c>
      <c r="L21" s="1">
        <f t="shared" si="2"/>
        <v>1742</v>
      </c>
      <c r="M21" s="1">
        <f t="shared" si="2"/>
        <v>0</v>
      </c>
      <c r="N21" s="1">
        <f t="shared" si="2"/>
        <v>0</v>
      </c>
      <c r="O21" s="1">
        <f t="shared" si="2"/>
        <v>39</v>
      </c>
      <c r="P21" s="1">
        <f t="shared" si="2"/>
        <v>17</v>
      </c>
      <c r="Q21" s="1">
        <f t="shared" si="2"/>
        <v>15</v>
      </c>
    </row>
    <row r="22" spans="1:28" ht="42" customHeight="1">
      <c r="A22" s="15">
        <v>1</v>
      </c>
      <c r="B22" s="50" t="s">
        <v>36</v>
      </c>
      <c r="C22" s="51"/>
      <c r="D22" s="1">
        <v>0</v>
      </c>
      <c r="E22" s="1">
        <v>570</v>
      </c>
      <c r="F22" s="1">
        <v>45</v>
      </c>
      <c r="G22" s="1">
        <v>471</v>
      </c>
      <c r="H22" s="1">
        <v>3</v>
      </c>
      <c r="I22" s="1">
        <v>0</v>
      </c>
      <c r="J22" s="1">
        <v>51</v>
      </c>
      <c r="K22" s="1">
        <v>0</v>
      </c>
      <c r="L22" s="1">
        <v>570</v>
      </c>
      <c r="M22" s="1">
        <v>0</v>
      </c>
      <c r="N22" s="1">
        <v>0</v>
      </c>
      <c r="O22" s="1">
        <v>18</v>
      </c>
      <c r="P22" s="1">
        <v>4</v>
      </c>
      <c r="Q22" s="1">
        <v>9</v>
      </c>
    </row>
    <row r="23" spans="1:28" s="3" customFormat="1" ht="45" customHeight="1">
      <c r="A23" s="15">
        <v>2</v>
      </c>
      <c r="B23" s="50" t="s">
        <v>37</v>
      </c>
      <c r="C23" s="51"/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69.75" customHeight="1">
      <c r="A24" s="4">
        <v>3</v>
      </c>
      <c r="B24" s="47" t="s">
        <v>38</v>
      </c>
      <c r="C24" s="48"/>
      <c r="D24" s="1">
        <v>0</v>
      </c>
      <c r="E24" s="1">
        <v>1</v>
      </c>
      <c r="F24" s="1">
        <v>0</v>
      </c>
      <c r="G24" s="1">
        <v>1</v>
      </c>
      <c r="H24" s="1">
        <v>0</v>
      </c>
      <c r="I24" s="1">
        <v>0</v>
      </c>
      <c r="J24" s="1">
        <v>0</v>
      </c>
      <c r="K24" s="1">
        <v>0</v>
      </c>
      <c r="L24" s="1">
        <v>1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</row>
    <row r="25" spans="1:28" ht="42" customHeight="1">
      <c r="A25" s="4">
        <v>4</v>
      </c>
      <c r="B25" s="49" t="s">
        <v>39</v>
      </c>
      <c r="C25" s="48"/>
      <c r="D25" s="1">
        <v>0</v>
      </c>
      <c r="E25" s="1">
        <v>154</v>
      </c>
      <c r="F25" s="1">
        <v>9</v>
      </c>
      <c r="G25" s="1">
        <v>122</v>
      </c>
      <c r="H25" s="1">
        <v>6</v>
      </c>
      <c r="I25" s="1">
        <v>0</v>
      </c>
      <c r="J25" s="1">
        <v>17</v>
      </c>
      <c r="K25" s="1">
        <v>0</v>
      </c>
      <c r="L25" s="1">
        <v>154</v>
      </c>
      <c r="M25" s="1">
        <v>0</v>
      </c>
      <c r="N25" s="1">
        <v>0</v>
      </c>
      <c r="O25" s="1">
        <v>3</v>
      </c>
      <c r="P25" s="1">
        <v>2</v>
      </c>
      <c r="Q25" s="1">
        <v>1</v>
      </c>
    </row>
    <row r="26" spans="1:28" ht="76.5" customHeight="1">
      <c r="A26" s="15">
        <v>5</v>
      </c>
      <c r="B26" s="49" t="s">
        <v>41</v>
      </c>
      <c r="C26" s="48"/>
      <c r="D26" s="1">
        <v>0</v>
      </c>
      <c r="E26" s="1">
        <v>569</v>
      </c>
      <c r="F26" s="1">
        <v>58</v>
      </c>
      <c r="G26" s="1">
        <v>388</v>
      </c>
      <c r="H26" s="1">
        <v>9</v>
      </c>
      <c r="I26" s="1">
        <v>0</v>
      </c>
      <c r="J26" s="1">
        <v>114</v>
      </c>
      <c r="K26" s="1">
        <v>0</v>
      </c>
      <c r="L26" s="1">
        <v>569</v>
      </c>
      <c r="M26" s="1">
        <v>0</v>
      </c>
      <c r="N26" s="1">
        <v>0</v>
      </c>
      <c r="O26" s="1">
        <v>9</v>
      </c>
      <c r="P26" s="1">
        <v>6</v>
      </c>
      <c r="Q26" s="1">
        <v>3</v>
      </c>
    </row>
    <row r="27" spans="1:28" ht="92.25" customHeight="1">
      <c r="A27" s="4">
        <v>6</v>
      </c>
      <c r="B27" s="49" t="s">
        <v>40</v>
      </c>
      <c r="C27" s="48"/>
      <c r="D27" s="1">
        <v>0</v>
      </c>
      <c r="E27" s="1">
        <v>448</v>
      </c>
      <c r="F27" s="1">
        <v>22</v>
      </c>
      <c r="G27" s="1">
        <v>339</v>
      </c>
      <c r="H27" s="1">
        <v>15</v>
      </c>
      <c r="I27" s="1">
        <v>0</v>
      </c>
      <c r="J27" s="1">
        <v>72</v>
      </c>
      <c r="K27" s="1">
        <v>0</v>
      </c>
      <c r="L27" s="1">
        <v>448</v>
      </c>
      <c r="M27" s="1">
        <v>0</v>
      </c>
      <c r="N27" s="1">
        <v>0</v>
      </c>
      <c r="O27" s="1">
        <v>9</v>
      </c>
      <c r="P27" s="1">
        <v>5</v>
      </c>
      <c r="Q27" s="1">
        <v>2</v>
      </c>
    </row>
    <row r="28" spans="1:28" ht="84" customHeight="1">
      <c r="A28" s="4">
        <v>7</v>
      </c>
      <c r="B28" s="49" t="s">
        <v>42</v>
      </c>
      <c r="C28" s="48"/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</row>
    <row r="29" spans="1:28" ht="56.25" customHeight="1">
      <c r="A29" s="46" t="s">
        <v>49</v>
      </c>
      <c r="B29" s="46"/>
      <c r="C29" s="46"/>
      <c r="D29" s="1">
        <f>D30+D31+D32+D33+D34+D35+D36+D37+D38+D39+D40+D41</f>
        <v>0</v>
      </c>
      <c r="E29" s="1">
        <f>E30+E31+E32+E33+E34+E35+E36+E37+E38+E39+E40+E41</f>
        <v>268</v>
      </c>
      <c r="F29" s="1">
        <f t="shared" ref="F29:Q29" si="3">F30+F31+F32+F33+F34+F35+F36+F37+F38+F39+F40+F41</f>
        <v>43</v>
      </c>
      <c r="G29" s="1">
        <f t="shared" si="3"/>
        <v>207</v>
      </c>
      <c r="H29" s="1">
        <f t="shared" si="3"/>
        <v>3</v>
      </c>
      <c r="I29" s="1">
        <f t="shared" si="3"/>
        <v>0</v>
      </c>
      <c r="J29" s="1">
        <f t="shared" si="3"/>
        <v>15</v>
      </c>
      <c r="K29" s="1">
        <f t="shared" si="3"/>
        <v>0</v>
      </c>
      <c r="L29" s="1">
        <f t="shared" si="3"/>
        <v>268</v>
      </c>
      <c r="M29" s="1">
        <f t="shared" si="3"/>
        <v>0</v>
      </c>
      <c r="N29" s="1">
        <f t="shared" si="3"/>
        <v>0</v>
      </c>
      <c r="O29" s="1">
        <f t="shared" si="3"/>
        <v>31</v>
      </c>
      <c r="P29" s="1">
        <f t="shared" si="3"/>
        <v>5</v>
      </c>
      <c r="Q29" s="1">
        <f t="shared" si="3"/>
        <v>24</v>
      </c>
    </row>
    <row r="30" spans="1:28" ht="44.25" customHeight="1">
      <c r="A30" s="4">
        <v>1</v>
      </c>
      <c r="B30" s="25" t="s">
        <v>20</v>
      </c>
      <c r="C30" s="26"/>
      <c r="D30" s="1">
        <v>0</v>
      </c>
      <c r="E30" s="1">
        <v>144</v>
      </c>
      <c r="F30" s="1">
        <v>29</v>
      </c>
      <c r="G30" s="1">
        <v>100</v>
      </c>
      <c r="H30" s="1">
        <v>3</v>
      </c>
      <c r="I30" s="1">
        <v>0</v>
      </c>
      <c r="J30" s="1">
        <v>12</v>
      </c>
      <c r="K30" s="1">
        <v>0</v>
      </c>
      <c r="L30" s="1">
        <v>144</v>
      </c>
      <c r="M30" s="1">
        <v>0</v>
      </c>
      <c r="N30" s="1">
        <v>0</v>
      </c>
      <c r="O30" s="1">
        <v>15</v>
      </c>
      <c r="P30" s="1">
        <v>2</v>
      </c>
      <c r="Q30" s="1">
        <v>11</v>
      </c>
    </row>
    <row r="31" spans="1:28" ht="37.5" customHeight="1">
      <c r="A31" s="4">
        <v>2</v>
      </c>
      <c r="B31" s="25" t="s">
        <v>21</v>
      </c>
      <c r="C31" s="26"/>
      <c r="D31" s="1">
        <v>0</v>
      </c>
      <c r="E31" s="1">
        <v>5</v>
      </c>
      <c r="F31" s="1">
        <v>0</v>
      </c>
      <c r="G31" s="1">
        <v>5</v>
      </c>
      <c r="H31" s="1">
        <v>0</v>
      </c>
      <c r="I31" s="1">
        <v>0</v>
      </c>
      <c r="J31" s="1">
        <v>0</v>
      </c>
      <c r="K31" s="1">
        <v>0</v>
      </c>
      <c r="L31" s="1">
        <v>5</v>
      </c>
      <c r="M31" s="1">
        <v>0</v>
      </c>
      <c r="N31" s="1">
        <v>0</v>
      </c>
      <c r="O31" s="1">
        <v>1</v>
      </c>
      <c r="P31" s="1">
        <v>0</v>
      </c>
      <c r="Q31" s="1">
        <v>1</v>
      </c>
    </row>
    <row r="32" spans="1:28" ht="51.75" customHeight="1">
      <c r="A32" s="4">
        <v>3</v>
      </c>
      <c r="B32" s="25" t="s">
        <v>22</v>
      </c>
      <c r="C32" s="26"/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</row>
    <row r="33" spans="1:17" ht="52.5" customHeight="1">
      <c r="A33" s="4">
        <v>4</v>
      </c>
      <c r="B33" s="25" t="s">
        <v>23</v>
      </c>
      <c r="C33" s="26"/>
      <c r="D33" s="1">
        <v>0</v>
      </c>
      <c r="E33" s="1">
        <v>23</v>
      </c>
      <c r="F33" s="1">
        <v>1</v>
      </c>
      <c r="G33" s="1">
        <v>20</v>
      </c>
      <c r="H33" s="1">
        <v>0</v>
      </c>
      <c r="I33" s="1">
        <v>0</v>
      </c>
      <c r="J33" s="1">
        <v>2</v>
      </c>
      <c r="K33" s="1">
        <v>0</v>
      </c>
      <c r="L33" s="1">
        <v>23</v>
      </c>
      <c r="M33" s="1">
        <v>0</v>
      </c>
      <c r="N33" s="1">
        <v>0</v>
      </c>
      <c r="O33" s="1">
        <v>2</v>
      </c>
      <c r="P33" s="1">
        <v>0</v>
      </c>
      <c r="Q33" s="1">
        <v>2</v>
      </c>
    </row>
    <row r="34" spans="1:17" ht="43.5" customHeight="1">
      <c r="A34" s="4">
        <v>5</v>
      </c>
      <c r="B34" s="25" t="s">
        <v>24</v>
      </c>
      <c r="C34" s="26"/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</row>
    <row r="35" spans="1:17" ht="51" customHeight="1">
      <c r="A35" s="4">
        <v>6</v>
      </c>
      <c r="B35" s="25" t="s">
        <v>43</v>
      </c>
      <c r="C35" s="26"/>
      <c r="D35" s="1">
        <v>0</v>
      </c>
      <c r="E35" s="1">
        <v>2</v>
      </c>
      <c r="F35" s="1">
        <v>0</v>
      </c>
      <c r="G35" s="1">
        <v>2</v>
      </c>
      <c r="H35" s="1">
        <v>0</v>
      </c>
      <c r="I35" s="1">
        <v>0</v>
      </c>
      <c r="J35" s="1">
        <v>0</v>
      </c>
      <c r="K35" s="1">
        <v>0</v>
      </c>
      <c r="L35" s="1">
        <v>2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</row>
    <row r="36" spans="1:17" ht="45.75" customHeight="1">
      <c r="A36" s="4">
        <v>7</v>
      </c>
      <c r="B36" s="52" t="s">
        <v>50</v>
      </c>
      <c r="C36" s="52"/>
      <c r="D36" s="1">
        <v>0</v>
      </c>
      <c r="E36" s="1">
        <v>1</v>
      </c>
      <c r="F36" s="1">
        <v>0</v>
      </c>
      <c r="G36" s="1">
        <v>1</v>
      </c>
      <c r="H36" s="1">
        <v>0</v>
      </c>
      <c r="I36" s="1">
        <v>0</v>
      </c>
      <c r="J36" s="1">
        <v>0</v>
      </c>
      <c r="K36" s="1">
        <v>0</v>
      </c>
      <c r="L36" s="1">
        <v>1</v>
      </c>
      <c r="M36" s="1">
        <v>0</v>
      </c>
      <c r="N36" s="1">
        <v>0</v>
      </c>
      <c r="O36" s="1">
        <v>1</v>
      </c>
      <c r="P36" s="1">
        <v>0</v>
      </c>
      <c r="Q36" s="1">
        <v>1</v>
      </c>
    </row>
    <row r="37" spans="1:17" ht="44.25" customHeight="1">
      <c r="A37" s="4">
        <v>8</v>
      </c>
      <c r="B37" s="25" t="s">
        <v>45</v>
      </c>
      <c r="C37" s="26"/>
      <c r="D37" s="1">
        <v>0</v>
      </c>
      <c r="E37" s="1">
        <v>90</v>
      </c>
      <c r="F37" s="1">
        <v>13</v>
      </c>
      <c r="G37" s="1">
        <v>77</v>
      </c>
      <c r="H37" s="1">
        <v>0</v>
      </c>
      <c r="I37" s="1">
        <v>0</v>
      </c>
      <c r="J37" s="1">
        <v>0</v>
      </c>
      <c r="K37" s="1">
        <v>0</v>
      </c>
      <c r="L37" s="1">
        <v>90</v>
      </c>
      <c r="M37" s="1">
        <v>0</v>
      </c>
      <c r="N37" s="1">
        <v>0</v>
      </c>
      <c r="O37" s="1">
        <v>10</v>
      </c>
      <c r="P37" s="1">
        <v>3</v>
      </c>
      <c r="Q37" s="1">
        <v>7</v>
      </c>
    </row>
    <row r="38" spans="1:17" ht="44.25" customHeight="1">
      <c r="A38" s="4">
        <v>9</v>
      </c>
      <c r="B38" s="25" t="s">
        <v>44</v>
      </c>
      <c r="C38" s="26"/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</row>
    <row r="39" spans="1:17" ht="61.5" customHeight="1">
      <c r="A39" s="4">
        <v>10</v>
      </c>
      <c r="B39" s="25" t="s">
        <v>46</v>
      </c>
      <c r="C39" s="26"/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</row>
    <row r="40" spans="1:17" ht="66" customHeight="1">
      <c r="A40" s="4">
        <v>11</v>
      </c>
      <c r="B40" s="25" t="s">
        <v>65</v>
      </c>
      <c r="C40" s="26"/>
      <c r="D40" s="1">
        <v>0</v>
      </c>
      <c r="E40" s="1">
        <v>3</v>
      </c>
      <c r="F40" s="1">
        <v>0</v>
      </c>
      <c r="G40" s="1">
        <v>2</v>
      </c>
      <c r="H40" s="1">
        <v>0</v>
      </c>
      <c r="I40" s="1">
        <v>0</v>
      </c>
      <c r="J40" s="1">
        <v>1</v>
      </c>
      <c r="K40" s="1">
        <v>0</v>
      </c>
      <c r="L40" s="1">
        <v>3</v>
      </c>
      <c r="M40" s="1">
        <v>0</v>
      </c>
      <c r="N40" s="1">
        <v>0</v>
      </c>
      <c r="O40" s="1">
        <v>2</v>
      </c>
      <c r="P40" s="1">
        <v>0</v>
      </c>
      <c r="Q40" s="1">
        <v>2</v>
      </c>
    </row>
    <row r="41" spans="1:17" ht="61.5" customHeight="1">
      <c r="A41" s="4">
        <v>12</v>
      </c>
      <c r="B41" s="25" t="s">
        <v>47</v>
      </c>
      <c r="C41" s="26"/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</row>
    <row r="42" spans="1:17" ht="67.5" customHeight="1">
      <c r="A42" s="55" t="s">
        <v>51</v>
      </c>
      <c r="B42" s="56"/>
      <c r="C42" s="56"/>
      <c r="D42" s="1">
        <f>+D43</f>
        <v>28</v>
      </c>
      <c r="E42" s="1">
        <f t="shared" ref="E42:Q42" si="4">+E43</f>
        <v>312</v>
      </c>
      <c r="F42" s="1">
        <f t="shared" si="4"/>
        <v>154</v>
      </c>
      <c r="G42" s="1">
        <f t="shared" si="4"/>
        <v>59</v>
      </c>
      <c r="H42" s="1">
        <f t="shared" si="4"/>
        <v>10</v>
      </c>
      <c r="I42" s="1">
        <f t="shared" si="4"/>
        <v>1</v>
      </c>
      <c r="J42" s="1">
        <f t="shared" si="4"/>
        <v>68</v>
      </c>
      <c r="K42" s="1">
        <f t="shared" si="4"/>
        <v>6</v>
      </c>
      <c r="L42" s="1">
        <f t="shared" si="4"/>
        <v>298</v>
      </c>
      <c r="M42" s="1">
        <f t="shared" si="4"/>
        <v>5</v>
      </c>
      <c r="N42" s="1">
        <f t="shared" si="4"/>
        <v>32</v>
      </c>
      <c r="O42" s="1">
        <f t="shared" si="4"/>
        <v>190</v>
      </c>
      <c r="P42" s="1">
        <f t="shared" si="4"/>
        <v>36</v>
      </c>
      <c r="Q42" s="1">
        <f t="shared" si="4"/>
        <v>109</v>
      </c>
    </row>
    <row r="43" spans="1:17" ht="74.25" customHeight="1">
      <c r="A43" s="4">
        <v>1</v>
      </c>
      <c r="B43" s="60" t="s">
        <v>52</v>
      </c>
      <c r="C43" s="60"/>
      <c r="D43" s="1">
        <v>28</v>
      </c>
      <c r="E43" s="1">
        <v>312</v>
      </c>
      <c r="F43" s="1">
        <v>154</v>
      </c>
      <c r="G43" s="1">
        <v>59</v>
      </c>
      <c r="H43" s="1">
        <v>10</v>
      </c>
      <c r="I43" s="1">
        <v>1</v>
      </c>
      <c r="J43" s="1">
        <v>68</v>
      </c>
      <c r="K43" s="1">
        <v>6</v>
      </c>
      <c r="L43" s="1">
        <v>298</v>
      </c>
      <c r="M43" s="1">
        <v>5</v>
      </c>
      <c r="N43" s="1">
        <v>32</v>
      </c>
      <c r="O43" s="1">
        <v>190</v>
      </c>
      <c r="P43" s="1">
        <v>36</v>
      </c>
      <c r="Q43" s="1">
        <v>109</v>
      </c>
    </row>
    <row r="44" spans="1:17" ht="67.5" customHeight="1">
      <c r="A44" s="55" t="s">
        <v>53</v>
      </c>
      <c r="B44" s="46"/>
      <c r="C44" s="46"/>
      <c r="D44" s="1">
        <f>+D45+D46+D47+D48+D49+D50+D51+D52+D53</f>
        <v>3</v>
      </c>
      <c r="E44" s="1">
        <f t="shared" ref="E44:Q44" si="5">+E45+E46+E47+E48+E49+E50+E51+E52+E53</f>
        <v>226</v>
      </c>
      <c r="F44" s="1">
        <f t="shared" si="5"/>
        <v>99</v>
      </c>
      <c r="G44" s="1">
        <f t="shared" si="5"/>
        <v>61</v>
      </c>
      <c r="H44" s="1">
        <f t="shared" si="5"/>
        <v>0</v>
      </c>
      <c r="I44" s="1">
        <f t="shared" si="5"/>
        <v>0</v>
      </c>
      <c r="J44" s="1">
        <f t="shared" si="5"/>
        <v>59</v>
      </c>
      <c r="K44" s="1">
        <f t="shared" si="5"/>
        <v>0</v>
      </c>
      <c r="L44" s="1">
        <f t="shared" si="5"/>
        <v>219</v>
      </c>
      <c r="M44" s="1">
        <f t="shared" si="5"/>
        <v>1</v>
      </c>
      <c r="N44" s="1">
        <f t="shared" si="5"/>
        <v>7</v>
      </c>
      <c r="O44" s="1">
        <f t="shared" si="5"/>
        <v>41</v>
      </c>
      <c r="P44" s="1">
        <f t="shared" si="5"/>
        <v>10</v>
      </c>
      <c r="Q44" s="1">
        <f t="shared" si="5"/>
        <v>22</v>
      </c>
    </row>
    <row r="45" spans="1:17" ht="54" customHeight="1">
      <c r="A45" s="4">
        <v>1</v>
      </c>
      <c r="B45" s="25" t="s">
        <v>16</v>
      </c>
      <c r="C45" s="26"/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</row>
    <row r="46" spans="1:17" ht="73.5" customHeight="1">
      <c r="A46" s="4">
        <v>2</v>
      </c>
      <c r="B46" s="25" t="s">
        <v>17</v>
      </c>
      <c r="C46" s="26"/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</row>
    <row r="47" spans="1:17" ht="42.75" customHeight="1">
      <c r="A47" s="4">
        <v>3</v>
      </c>
      <c r="B47" s="25" t="s">
        <v>18</v>
      </c>
      <c r="C47" s="26"/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</row>
    <row r="48" spans="1:17" ht="41.25" customHeight="1">
      <c r="A48" s="4">
        <v>4</v>
      </c>
      <c r="B48" s="25" t="s">
        <v>12</v>
      </c>
      <c r="C48" s="26"/>
      <c r="D48" s="1">
        <v>0</v>
      </c>
      <c r="E48" s="1">
        <v>23</v>
      </c>
      <c r="F48" s="1">
        <v>12</v>
      </c>
      <c r="G48" s="1">
        <v>9</v>
      </c>
      <c r="H48" s="1">
        <v>0</v>
      </c>
      <c r="I48" s="1">
        <v>0</v>
      </c>
      <c r="J48" s="1">
        <v>1</v>
      </c>
      <c r="K48" s="1">
        <v>0</v>
      </c>
      <c r="L48" s="1">
        <v>22</v>
      </c>
      <c r="M48" s="1">
        <v>1</v>
      </c>
      <c r="N48" s="1">
        <v>0</v>
      </c>
      <c r="O48" s="1">
        <v>3</v>
      </c>
      <c r="P48" s="1">
        <v>0</v>
      </c>
      <c r="Q48" s="1">
        <v>2</v>
      </c>
    </row>
    <row r="49" spans="1:17" ht="41.25" customHeight="1">
      <c r="A49" s="4">
        <v>5</v>
      </c>
      <c r="B49" s="25" t="s">
        <v>19</v>
      </c>
      <c r="C49" s="26"/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</row>
    <row r="50" spans="1:17" ht="78.75" customHeight="1">
      <c r="A50" s="4">
        <v>6</v>
      </c>
      <c r="B50" s="25" t="s">
        <v>62</v>
      </c>
      <c r="C50" s="26"/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</row>
    <row r="51" spans="1:17" ht="39.75" customHeight="1">
      <c r="A51" s="4">
        <v>7</v>
      </c>
      <c r="B51" s="25" t="s">
        <v>13</v>
      </c>
      <c r="C51" s="26"/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</row>
    <row r="52" spans="1:17" ht="27.75" customHeight="1">
      <c r="A52" s="4">
        <v>8</v>
      </c>
      <c r="B52" s="25" t="s">
        <v>15</v>
      </c>
      <c r="C52" s="26"/>
      <c r="D52" s="1">
        <v>3</v>
      </c>
      <c r="E52" s="1">
        <v>202</v>
      </c>
      <c r="F52" s="1">
        <v>87</v>
      </c>
      <c r="G52" s="1">
        <v>51</v>
      </c>
      <c r="H52" s="1">
        <v>0</v>
      </c>
      <c r="I52" s="1">
        <v>0</v>
      </c>
      <c r="J52" s="1">
        <v>58</v>
      </c>
      <c r="K52" s="1">
        <v>0</v>
      </c>
      <c r="L52" s="1">
        <v>196</v>
      </c>
      <c r="M52" s="1">
        <v>0</v>
      </c>
      <c r="N52" s="1">
        <v>7</v>
      </c>
      <c r="O52" s="1">
        <v>38</v>
      </c>
      <c r="P52" s="1">
        <v>10</v>
      </c>
      <c r="Q52" s="1">
        <v>20</v>
      </c>
    </row>
    <row r="53" spans="1:17" ht="27.75" customHeight="1">
      <c r="A53" s="4">
        <v>9</v>
      </c>
      <c r="B53" s="25" t="s">
        <v>14</v>
      </c>
      <c r="C53" s="26"/>
      <c r="D53" s="1">
        <v>0</v>
      </c>
      <c r="E53" s="20">
        <v>1</v>
      </c>
      <c r="F53" s="1">
        <v>0</v>
      </c>
      <c r="G53" s="1">
        <v>1</v>
      </c>
      <c r="H53" s="1">
        <v>0</v>
      </c>
      <c r="I53" s="1">
        <v>0</v>
      </c>
      <c r="J53" s="1">
        <v>0</v>
      </c>
      <c r="K53" s="1">
        <v>0</v>
      </c>
      <c r="L53" s="1">
        <v>1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</row>
    <row r="54" spans="1:17" ht="40.5" customHeight="1">
      <c r="A54" s="57" t="s">
        <v>64</v>
      </c>
      <c r="B54" s="58"/>
      <c r="C54" s="59"/>
      <c r="D54" s="17">
        <f>SUM(D6+D12+D21+D29+D42+D44)</f>
        <v>33</v>
      </c>
      <c r="E54" s="17">
        <f>SUM(E6+E12+E21+E29+E42+E44)</f>
        <v>3135</v>
      </c>
      <c r="F54" s="17">
        <f t="shared" ref="F54:Q54" si="6">SUM(F6+F12+F21+F29+F42+F44)</f>
        <v>562</v>
      </c>
      <c r="G54" s="17">
        <f t="shared" si="6"/>
        <v>1859</v>
      </c>
      <c r="H54" s="17">
        <f t="shared" si="6"/>
        <v>258</v>
      </c>
      <c r="I54" s="17">
        <f t="shared" si="6"/>
        <v>1</v>
      </c>
      <c r="J54" s="17">
        <f t="shared" si="6"/>
        <v>426</v>
      </c>
      <c r="K54" s="17">
        <f t="shared" si="6"/>
        <v>6</v>
      </c>
      <c r="L54" s="17">
        <f t="shared" si="6"/>
        <v>3112</v>
      </c>
      <c r="M54" s="17">
        <f t="shared" si="6"/>
        <v>6</v>
      </c>
      <c r="N54" s="17">
        <f t="shared" si="6"/>
        <v>41</v>
      </c>
      <c r="O54" s="17">
        <f t="shared" si="6"/>
        <v>675</v>
      </c>
      <c r="P54" s="17">
        <f t="shared" si="6"/>
        <v>116</v>
      </c>
      <c r="Q54" s="17">
        <f t="shared" si="6"/>
        <v>410</v>
      </c>
    </row>
    <row r="55" spans="1:17" ht="37.5" customHeight="1">
      <c r="B55" s="53"/>
      <c r="C55" s="54"/>
      <c r="D55" s="54"/>
      <c r="E55" s="54"/>
      <c r="J55" s="53"/>
      <c r="K55" s="54"/>
      <c r="L55" s="54"/>
      <c r="M55" s="54"/>
    </row>
    <row r="56" spans="1:17" ht="18.75">
      <c r="A56" s="19" t="s">
        <v>69</v>
      </c>
    </row>
    <row r="57" spans="1:17" ht="18.75">
      <c r="A57" s="19" t="s">
        <v>70</v>
      </c>
    </row>
    <row r="58" spans="1:17" ht="18.75">
      <c r="A58" s="19" t="s">
        <v>71</v>
      </c>
    </row>
    <row r="59" spans="1:17">
      <c r="A59" s="21"/>
    </row>
  </sheetData>
  <sheetProtection sheet="1" objects="1" scenarios="1"/>
  <mergeCells count="63">
    <mergeCell ref="J55:M55"/>
    <mergeCell ref="B55:E55"/>
    <mergeCell ref="N1:Q1"/>
    <mergeCell ref="A42:C42"/>
    <mergeCell ref="B31:C31"/>
    <mergeCell ref="B32:C32"/>
    <mergeCell ref="A54:C54"/>
    <mergeCell ref="B43:C43"/>
    <mergeCell ref="A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6:C36"/>
    <mergeCell ref="B53:C53"/>
    <mergeCell ref="B38:C38"/>
    <mergeCell ref="B39:C39"/>
    <mergeCell ref="B40:C40"/>
    <mergeCell ref="B41:C41"/>
    <mergeCell ref="B37:C37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3:C33"/>
    <mergeCell ref="B34:C34"/>
    <mergeCell ref="B35:C35"/>
    <mergeCell ref="N3:N4"/>
    <mergeCell ref="O3:O4"/>
    <mergeCell ref="P3:Q3"/>
    <mergeCell ref="A2:Q2"/>
    <mergeCell ref="B18:C18"/>
    <mergeCell ref="A6:C6"/>
    <mergeCell ref="B7:C7"/>
    <mergeCell ref="B8:C8"/>
    <mergeCell ref="B9:C9"/>
    <mergeCell ref="B11:C11"/>
    <mergeCell ref="A12:C12"/>
    <mergeCell ref="B13:C13"/>
    <mergeCell ref="B14:C14"/>
    <mergeCell ref="B15:C15"/>
    <mergeCell ref="B16:C16"/>
    <mergeCell ref="D1:M1"/>
    <mergeCell ref="M3:M4"/>
    <mergeCell ref="B17:C17"/>
    <mergeCell ref="A3:C4"/>
    <mergeCell ref="D3:D4"/>
    <mergeCell ref="E3:E4"/>
    <mergeCell ref="F3:L3"/>
    <mergeCell ref="B10:C10"/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Հակակոռուպցիոն դատարան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Lusine</cp:lastModifiedBy>
  <cp:lastPrinted>2022-11-16T07:12:29Z</cp:lastPrinted>
  <dcterms:created xsi:type="dcterms:W3CDTF">2016-12-27T06:33:24Z</dcterms:created>
  <dcterms:modified xsi:type="dcterms:W3CDTF">2026-02-02T05:27:42Z</dcterms:modified>
  <cp:contentStatus/>
</cp:coreProperties>
</file>