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/>
  </bookViews>
  <sheets>
    <sheet name="HANRAPET" sheetId="38" r:id="rId1"/>
    <sheet name="Marzer" sheetId="37" r:id="rId2"/>
    <sheet name="Erevan" sheetId="36" r:id="rId3"/>
    <sheet name="Adjapniak" sheetId="31" r:id="rId4"/>
    <sheet name="Shengavit" sheetId="30" r:id="rId5"/>
    <sheet name="Kentron" sheetId="29" r:id="rId6"/>
    <sheet name="Arabkir" sheetId="28" r:id="rId7"/>
    <sheet name="Erebuni" sheetId="27" r:id="rId8"/>
    <sheet name="Avan" sheetId="26" r:id="rId9"/>
    <sheet name="Malatia" sheetId="20" r:id="rId10"/>
    <sheet name="Shirak" sheetId="19" r:id="rId11"/>
    <sheet name="VDz" sheetId="21" r:id="rId12"/>
    <sheet name="Suniq" sheetId="22" r:id="rId13"/>
    <sheet name="Lori" sheetId="23" r:id="rId14"/>
    <sheet name="Gex" sheetId="24" r:id="rId15"/>
    <sheet name="Kotaiq" sheetId="25" r:id="rId16"/>
    <sheet name="Armavir" sheetId="32" r:id="rId17"/>
    <sheet name="Ararat" sheetId="33" r:id="rId18"/>
    <sheet name="Aragacotn" sheetId="34" r:id="rId19"/>
    <sheet name="Tavush" sheetId="35" r:id="rId20"/>
  </sheets>
  <definedNames>
    <definedName name="_xlnm.Print_Area" localSheetId="0">HANRAPET!$A$1:$R$58</definedName>
  </definedNames>
  <calcPr calcId="162913"/>
</workbook>
</file>

<file path=xl/calcChain.xml><?xml version="1.0" encoding="utf-8"?>
<calcChain xmlns="http://schemas.openxmlformats.org/spreadsheetml/2006/main">
  <c r="N35" i="28" l="1"/>
  <c r="H11" i="38"/>
  <c r="M11" i="38"/>
  <c r="L12" i="38"/>
  <c r="E13" i="38"/>
  <c r="D14" i="38"/>
  <c r="I14" i="38"/>
  <c r="H15" i="38"/>
  <c r="M15" i="38"/>
  <c r="L16" i="38"/>
  <c r="E17" i="38"/>
  <c r="I18" i="38"/>
  <c r="M19" i="38"/>
  <c r="E21" i="38"/>
  <c r="I22" i="38"/>
  <c r="M23" i="38"/>
  <c r="E25" i="38"/>
  <c r="I26" i="38"/>
  <c r="M27" i="38"/>
  <c r="E29" i="38"/>
  <c r="I30" i="38"/>
  <c r="E31" i="36"/>
  <c r="F31" i="36"/>
  <c r="G31" i="36"/>
  <c r="F32" i="38"/>
  <c r="J33" i="38"/>
  <c r="D34" i="36"/>
  <c r="E34" i="36"/>
  <c r="F34" i="36"/>
  <c r="J34" i="36"/>
  <c r="D35" i="29"/>
  <c r="E35" i="29"/>
  <c r="F35" i="29"/>
  <c r="G35" i="29"/>
  <c r="J35" i="29"/>
  <c r="I36" i="38"/>
  <c r="J36" i="38"/>
  <c r="D37" i="36"/>
  <c r="E37" i="36"/>
  <c r="F37" i="36"/>
  <c r="J37" i="36"/>
  <c r="M37" i="38"/>
  <c r="E38" i="38"/>
  <c r="N38" i="38"/>
  <c r="D39" i="29"/>
  <c r="E39" i="29"/>
  <c r="F39" i="29"/>
  <c r="J39" i="29"/>
  <c r="J40" i="38"/>
  <c r="F41" i="38"/>
  <c r="N41" i="38"/>
  <c r="J42" i="38"/>
  <c r="F43" i="38"/>
  <c r="N43" i="38"/>
  <c r="C11" i="36"/>
  <c r="D11" i="36"/>
  <c r="E11" i="36"/>
  <c r="F11" i="36"/>
  <c r="G11" i="36"/>
  <c r="H11" i="36"/>
  <c r="I11" i="36"/>
  <c r="J11" i="36"/>
  <c r="K11" i="36"/>
  <c r="L11" i="36"/>
  <c r="M11" i="36"/>
  <c r="N11" i="36"/>
  <c r="C12" i="36"/>
  <c r="D12" i="36"/>
  <c r="E12" i="36"/>
  <c r="F12" i="36"/>
  <c r="G12" i="36"/>
  <c r="H12" i="36"/>
  <c r="I12" i="36"/>
  <c r="J12" i="36"/>
  <c r="K12" i="36"/>
  <c r="L12" i="36"/>
  <c r="M12" i="36"/>
  <c r="N12" i="36"/>
  <c r="C13" i="36"/>
  <c r="D13" i="36"/>
  <c r="E13" i="36"/>
  <c r="F13" i="36"/>
  <c r="G13" i="36"/>
  <c r="H13" i="36"/>
  <c r="I13" i="36"/>
  <c r="J13" i="36"/>
  <c r="K13" i="36"/>
  <c r="L13" i="36"/>
  <c r="M13" i="36"/>
  <c r="N13" i="36"/>
  <c r="C14" i="36"/>
  <c r="D14" i="36"/>
  <c r="E14" i="36"/>
  <c r="F14" i="36"/>
  <c r="G14" i="36"/>
  <c r="H14" i="36"/>
  <c r="I14" i="36"/>
  <c r="J14" i="36"/>
  <c r="K14" i="36"/>
  <c r="L14" i="36"/>
  <c r="M14" i="36"/>
  <c r="N14" i="36"/>
  <c r="C15" i="36"/>
  <c r="D15" i="36"/>
  <c r="E15" i="36"/>
  <c r="F15" i="36"/>
  <c r="G15" i="36"/>
  <c r="H15" i="36"/>
  <c r="I15" i="36"/>
  <c r="J15" i="36"/>
  <c r="K15" i="36"/>
  <c r="L15" i="36"/>
  <c r="M15" i="36"/>
  <c r="N15" i="36"/>
  <c r="C16" i="36"/>
  <c r="D16" i="36"/>
  <c r="E16" i="36"/>
  <c r="F16" i="36"/>
  <c r="G16" i="36"/>
  <c r="H16" i="36"/>
  <c r="I16" i="36"/>
  <c r="J16" i="36"/>
  <c r="K16" i="36"/>
  <c r="L16" i="36"/>
  <c r="M16" i="36"/>
  <c r="N16" i="36"/>
  <c r="C17" i="36"/>
  <c r="D17" i="36"/>
  <c r="E17" i="36"/>
  <c r="F17" i="36"/>
  <c r="G17" i="36"/>
  <c r="H17" i="36"/>
  <c r="I17" i="36"/>
  <c r="J17" i="36"/>
  <c r="K17" i="36"/>
  <c r="L17" i="36"/>
  <c r="M17" i="36"/>
  <c r="N17" i="36"/>
  <c r="C18" i="36"/>
  <c r="C18" i="38" s="1"/>
  <c r="D18" i="36"/>
  <c r="E18" i="36"/>
  <c r="F18" i="36"/>
  <c r="G18" i="36"/>
  <c r="H18" i="36"/>
  <c r="I18" i="36"/>
  <c r="J18" i="36"/>
  <c r="K18" i="36"/>
  <c r="L18" i="36"/>
  <c r="M18" i="36"/>
  <c r="N18" i="36"/>
  <c r="C19" i="36"/>
  <c r="D19" i="36"/>
  <c r="E19" i="36"/>
  <c r="F19" i="36"/>
  <c r="G19" i="36"/>
  <c r="H19" i="36"/>
  <c r="I19" i="36"/>
  <c r="J19" i="36"/>
  <c r="K19" i="36"/>
  <c r="L19" i="36"/>
  <c r="M19" i="36"/>
  <c r="N19" i="36"/>
  <c r="C20" i="36"/>
  <c r="D20" i="36"/>
  <c r="E20" i="36"/>
  <c r="F20" i="36"/>
  <c r="G20" i="36"/>
  <c r="H20" i="36"/>
  <c r="I20" i="36"/>
  <c r="J20" i="36"/>
  <c r="K20" i="36"/>
  <c r="L20" i="36"/>
  <c r="M20" i="36"/>
  <c r="N20" i="36"/>
  <c r="C21" i="36"/>
  <c r="D21" i="36"/>
  <c r="E21" i="36"/>
  <c r="F21" i="36"/>
  <c r="G21" i="36"/>
  <c r="H21" i="36"/>
  <c r="I21" i="36"/>
  <c r="J21" i="36"/>
  <c r="K21" i="36"/>
  <c r="L21" i="36"/>
  <c r="M21" i="36"/>
  <c r="N21" i="36"/>
  <c r="C22" i="36"/>
  <c r="D22" i="36"/>
  <c r="E22" i="36"/>
  <c r="F22" i="36"/>
  <c r="G22" i="36"/>
  <c r="H22" i="36"/>
  <c r="I22" i="36"/>
  <c r="J22" i="36"/>
  <c r="K22" i="36"/>
  <c r="L22" i="36"/>
  <c r="M22" i="36"/>
  <c r="N22" i="36"/>
  <c r="C23" i="36"/>
  <c r="D23" i="36"/>
  <c r="E23" i="36"/>
  <c r="F23" i="36"/>
  <c r="G23" i="36"/>
  <c r="H23" i="36"/>
  <c r="I23" i="36"/>
  <c r="J23" i="36"/>
  <c r="K23" i="36"/>
  <c r="L23" i="36"/>
  <c r="M23" i="36"/>
  <c r="N23" i="36"/>
  <c r="C24" i="36"/>
  <c r="D24" i="36"/>
  <c r="E24" i="36"/>
  <c r="F24" i="36"/>
  <c r="G24" i="36"/>
  <c r="H24" i="36"/>
  <c r="I24" i="36"/>
  <c r="J24" i="36"/>
  <c r="K24" i="36"/>
  <c r="L24" i="36"/>
  <c r="M24" i="36"/>
  <c r="N24" i="36"/>
  <c r="C25" i="36"/>
  <c r="D25" i="36"/>
  <c r="E25" i="36"/>
  <c r="F25" i="36"/>
  <c r="G25" i="36"/>
  <c r="H25" i="36"/>
  <c r="I25" i="36"/>
  <c r="J25" i="36"/>
  <c r="K25" i="36"/>
  <c r="L25" i="36"/>
  <c r="M25" i="36"/>
  <c r="N25" i="36"/>
  <c r="C26" i="36"/>
  <c r="D26" i="36"/>
  <c r="E26" i="36"/>
  <c r="F26" i="36"/>
  <c r="G26" i="36"/>
  <c r="H26" i="36"/>
  <c r="I26" i="36"/>
  <c r="J26" i="36"/>
  <c r="K26" i="36"/>
  <c r="L26" i="36"/>
  <c r="M26" i="36"/>
  <c r="N26" i="36"/>
  <c r="C27" i="36"/>
  <c r="D27" i="36"/>
  <c r="E27" i="36"/>
  <c r="F27" i="36"/>
  <c r="G27" i="36"/>
  <c r="H27" i="36"/>
  <c r="I27" i="36"/>
  <c r="J27" i="36"/>
  <c r="K27" i="36"/>
  <c r="L27" i="36"/>
  <c r="M27" i="36"/>
  <c r="N27" i="36"/>
  <c r="C28" i="36"/>
  <c r="D28" i="36"/>
  <c r="E28" i="36"/>
  <c r="F28" i="36"/>
  <c r="G28" i="36"/>
  <c r="H28" i="36"/>
  <c r="I28" i="36"/>
  <c r="J28" i="36"/>
  <c r="K28" i="36"/>
  <c r="L28" i="36"/>
  <c r="M28" i="36"/>
  <c r="N28" i="36"/>
  <c r="C29" i="36"/>
  <c r="D29" i="36"/>
  <c r="E29" i="36"/>
  <c r="F29" i="36"/>
  <c r="G29" i="36"/>
  <c r="H29" i="36"/>
  <c r="I29" i="36"/>
  <c r="J29" i="36"/>
  <c r="K29" i="36"/>
  <c r="L29" i="36"/>
  <c r="M29" i="36"/>
  <c r="N29" i="36"/>
  <c r="C30" i="36"/>
  <c r="D30" i="36"/>
  <c r="E30" i="36"/>
  <c r="F30" i="36"/>
  <c r="G30" i="36"/>
  <c r="H30" i="36"/>
  <c r="I30" i="36"/>
  <c r="J30" i="36"/>
  <c r="K30" i="36"/>
  <c r="L30" i="36"/>
  <c r="M30" i="36"/>
  <c r="N30" i="36"/>
  <c r="C31" i="36"/>
  <c r="D31" i="36"/>
  <c r="H31" i="36"/>
  <c r="I31" i="36"/>
  <c r="J31" i="36"/>
  <c r="K31" i="36"/>
  <c r="L31" i="36"/>
  <c r="M31" i="36"/>
  <c r="N31" i="36"/>
  <c r="C32" i="36"/>
  <c r="D32" i="36"/>
  <c r="E32" i="36"/>
  <c r="E32" i="38" s="1"/>
  <c r="F32" i="36"/>
  <c r="G32" i="36"/>
  <c r="H32" i="36"/>
  <c r="I32" i="36"/>
  <c r="J32" i="36"/>
  <c r="K32" i="36"/>
  <c r="L32" i="36"/>
  <c r="M32" i="36"/>
  <c r="N32" i="36"/>
  <c r="C33" i="36"/>
  <c r="D33" i="36"/>
  <c r="E33" i="36"/>
  <c r="F33" i="36"/>
  <c r="G33" i="36"/>
  <c r="H33" i="36"/>
  <c r="I33" i="36"/>
  <c r="I33" i="38" s="1"/>
  <c r="J33" i="36"/>
  <c r="K33" i="36"/>
  <c r="L33" i="36"/>
  <c r="M33" i="36"/>
  <c r="N33" i="36"/>
  <c r="C34" i="36"/>
  <c r="G34" i="36"/>
  <c r="H34" i="36"/>
  <c r="I34" i="36"/>
  <c r="K34" i="36"/>
  <c r="L34" i="36"/>
  <c r="M34" i="36"/>
  <c r="M34" i="38" s="1"/>
  <c r="N34" i="36"/>
  <c r="K35" i="36"/>
  <c r="C36" i="36"/>
  <c r="D36" i="36"/>
  <c r="E36" i="36"/>
  <c r="F36" i="36"/>
  <c r="G36" i="36"/>
  <c r="H36" i="36"/>
  <c r="I36" i="36"/>
  <c r="J36" i="36"/>
  <c r="K36" i="36"/>
  <c r="L36" i="36"/>
  <c r="M36" i="36"/>
  <c r="N36" i="36"/>
  <c r="C37" i="36"/>
  <c r="G37" i="36"/>
  <c r="H37" i="36"/>
  <c r="I37" i="36"/>
  <c r="K37" i="36"/>
  <c r="L37" i="36"/>
  <c r="M37" i="36"/>
  <c r="N37" i="36"/>
  <c r="C38" i="36"/>
  <c r="D38" i="36"/>
  <c r="E38" i="36"/>
  <c r="F38" i="36"/>
  <c r="G38" i="36"/>
  <c r="H38" i="36"/>
  <c r="I38" i="36"/>
  <c r="J38" i="36"/>
  <c r="K38" i="36"/>
  <c r="L38" i="36"/>
  <c r="M38" i="36"/>
  <c r="N38" i="36"/>
  <c r="K39" i="36"/>
  <c r="C40" i="36"/>
  <c r="D40" i="36"/>
  <c r="E40" i="36"/>
  <c r="F40" i="36"/>
  <c r="G40" i="36"/>
  <c r="H40" i="36"/>
  <c r="I40" i="36"/>
  <c r="J40" i="36"/>
  <c r="K40" i="36"/>
  <c r="L40" i="36"/>
  <c r="M40" i="36"/>
  <c r="N40" i="36"/>
  <c r="C41" i="36"/>
  <c r="D41" i="36"/>
  <c r="E41" i="36"/>
  <c r="F41" i="36"/>
  <c r="G41" i="36"/>
  <c r="H41" i="36"/>
  <c r="I41" i="36"/>
  <c r="J41" i="36"/>
  <c r="K41" i="36"/>
  <c r="L41" i="36"/>
  <c r="M41" i="36"/>
  <c r="N41" i="36"/>
  <c r="C42" i="36"/>
  <c r="D42" i="36"/>
  <c r="E42" i="36"/>
  <c r="F42" i="36"/>
  <c r="G42" i="36"/>
  <c r="H42" i="36"/>
  <c r="I42" i="36"/>
  <c r="J42" i="36"/>
  <c r="K42" i="36"/>
  <c r="L42" i="36"/>
  <c r="M42" i="36"/>
  <c r="N42" i="36"/>
  <c r="C43" i="36"/>
  <c r="D43" i="36"/>
  <c r="E43" i="36"/>
  <c r="F43" i="36"/>
  <c r="G43" i="36"/>
  <c r="H43" i="36"/>
  <c r="I43" i="36"/>
  <c r="J43" i="36"/>
  <c r="K43" i="36"/>
  <c r="L43" i="36"/>
  <c r="M43" i="36"/>
  <c r="N43" i="36"/>
  <c r="K44" i="36"/>
  <c r="D10" i="36"/>
  <c r="E10" i="36"/>
  <c r="F10" i="36"/>
  <c r="G10" i="36"/>
  <c r="G10" i="38" s="1"/>
  <c r="H10" i="36"/>
  <c r="I10" i="36"/>
  <c r="J10" i="36"/>
  <c r="K10" i="36"/>
  <c r="L10" i="36"/>
  <c r="M10" i="36"/>
  <c r="N10" i="36"/>
  <c r="C10" i="36"/>
  <c r="C10" i="38" s="1"/>
  <c r="L45" i="29"/>
  <c r="N45" i="29"/>
  <c r="C44" i="29"/>
  <c r="D44" i="29"/>
  <c r="D45" i="29" s="1"/>
  <c r="E44" i="29"/>
  <c r="F44" i="29"/>
  <c r="F45" i="29" s="1"/>
  <c r="G44" i="29"/>
  <c r="H44" i="29"/>
  <c r="J44" i="29"/>
  <c r="J45" i="29" s="1"/>
  <c r="L44" i="29"/>
  <c r="N44" i="29"/>
  <c r="C35" i="29"/>
  <c r="C45" i="29" s="1"/>
  <c r="H35" i="29"/>
  <c r="I35" i="29"/>
  <c r="L35" i="29"/>
  <c r="N35" i="29"/>
  <c r="C11" i="37"/>
  <c r="C11" i="38" s="1"/>
  <c r="D11" i="37"/>
  <c r="D11" i="38" s="1"/>
  <c r="E11" i="37"/>
  <c r="E11" i="38" s="1"/>
  <c r="F11" i="37"/>
  <c r="G11" i="37"/>
  <c r="G11" i="38" s="1"/>
  <c r="H11" i="37"/>
  <c r="I11" i="37"/>
  <c r="I11" i="38" s="1"/>
  <c r="J11" i="37"/>
  <c r="K11" i="37"/>
  <c r="K11" i="38" s="1"/>
  <c r="L11" i="37"/>
  <c r="L11" i="38" s="1"/>
  <c r="M11" i="37"/>
  <c r="N11" i="37"/>
  <c r="C12" i="37"/>
  <c r="C12" i="38" s="1"/>
  <c r="D12" i="37"/>
  <c r="D12" i="38" s="1"/>
  <c r="E12" i="37"/>
  <c r="E12" i="38" s="1"/>
  <c r="F12" i="37"/>
  <c r="G12" i="37"/>
  <c r="G12" i="38" s="1"/>
  <c r="H12" i="37"/>
  <c r="H12" i="38" s="1"/>
  <c r="I12" i="37"/>
  <c r="I12" i="38" s="1"/>
  <c r="J12" i="37"/>
  <c r="K12" i="37"/>
  <c r="K12" i="38" s="1"/>
  <c r="L12" i="37"/>
  <c r="M12" i="37"/>
  <c r="M12" i="38" s="1"/>
  <c r="N12" i="37"/>
  <c r="C13" i="37"/>
  <c r="C13" i="38" s="1"/>
  <c r="D13" i="37"/>
  <c r="D13" i="38" s="1"/>
  <c r="E13" i="37"/>
  <c r="F13" i="37"/>
  <c r="G13" i="37"/>
  <c r="G13" i="38" s="1"/>
  <c r="H13" i="37"/>
  <c r="H13" i="38" s="1"/>
  <c r="I13" i="37"/>
  <c r="I13" i="38" s="1"/>
  <c r="J13" i="37"/>
  <c r="K13" i="37"/>
  <c r="K13" i="38" s="1"/>
  <c r="L13" i="37"/>
  <c r="L13" i="38" s="1"/>
  <c r="M13" i="37"/>
  <c r="M13" i="38" s="1"/>
  <c r="N13" i="37"/>
  <c r="C14" i="37"/>
  <c r="C14" i="38" s="1"/>
  <c r="D14" i="37"/>
  <c r="E14" i="37"/>
  <c r="E14" i="38" s="1"/>
  <c r="F14" i="37"/>
  <c r="G14" i="37"/>
  <c r="G14" i="38" s="1"/>
  <c r="H14" i="37"/>
  <c r="H14" i="38" s="1"/>
  <c r="I14" i="37"/>
  <c r="J14" i="37"/>
  <c r="K14" i="37"/>
  <c r="K14" i="38" s="1"/>
  <c r="L14" i="37"/>
  <c r="L14" i="38" s="1"/>
  <c r="M14" i="37"/>
  <c r="M14" i="38" s="1"/>
  <c r="N14" i="37"/>
  <c r="C15" i="37"/>
  <c r="C15" i="38" s="1"/>
  <c r="D15" i="37"/>
  <c r="D15" i="38" s="1"/>
  <c r="E15" i="37"/>
  <c r="E15" i="38" s="1"/>
  <c r="F15" i="37"/>
  <c r="G15" i="37"/>
  <c r="G15" i="38" s="1"/>
  <c r="H15" i="37"/>
  <c r="I15" i="37"/>
  <c r="I15" i="38" s="1"/>
  <c r="J15" i="37"/>
  <c r="K15" i="37"/>
  <c r="K15" i="38" s="1"/>
  <c r="L15" i="37"/>
  <c r="L15" i="38" s="1"/>
  <c r="M15" i="37"/>
  <c r="N15" i="37"/>
  <c r="C16" i="37"/>
  <c r="C16" i="38" s="1"/>
  <c r="D16" i="37"/>
  <c r="D16" i="38" s="1"/>
  <c r="E16" i="37"/>
  <c r="E16" i="38" s="1"/>
  <c r="F16" i="37"/>
  <c r="G16" i="37"/>
  <c r="G16" i="38" s="1"/>
  <c r="H16" i="37"/>
  <c r="H16" i="38" s="1"/>
  <c r="I16" i="37"/>
  <c r="I16" i="38" s="1"/>
  <c r="J16" i="37"/>
  <c r="K16" i="37"/>
  <c r="K16" i="38" s="1"/>
  <c r="L16" i="37"/>
  <c r="M16" i="37"/>
  <c r="M16" i="38" s="1"/>
  <c r="N16" i="37"/>
  <c r="C17" i="37"/>
  <c r="C17" i="38" s="1"/>
  <c r="D17" i="37"/>
  <c r="D17" i="38" s="1"/>
  <c r="E17" i="37"/>
  <c r="F17" i="37"/>
  <c r="G17" i="37"/>
  <c r="G17" i="38" s="1"/>
  <c r="H17" i="37"/>
  <c r="H17" i="38" s="1"/>
  <c r="I17" i="37"/>
  <c r="I17" i="38" s="1"/>
  <c r="J17" i="37"/>
  <c r="K17" i="37"/>
  <c r="K17" i="38" s="1"/>
  <c r="L17" i="37"/>
  <c r="L17" i="38" s="1"/>
  <c r="M17" i="37"/>
  <c r="M17" i="38" s="1"/>
  <c r="N17" i="37"/>
  <c r="D18" i="37"/>
  <c r="D18" i="38" s="1"/>
  <c r="E18" i="37"/>
  <c r="E18" i="38" s="1"/>
  <c r="F18" i="37"/>
  <c r="G18" i="37"/>
  <c r="G18" i="38" s="1"/>
  <c r="H18" i="37"/>
  <c r="H18" i="38" s="1"/>
  <c r="I18" i="37"/>
  <c r="J18" i="37"/>
  <c r="K18" i="37"/>
  <c r="K18" i="38" s="1"/>
  <c r="L18" i="37"/>
  <c r="L18" i="38" s="1"/>
  <c r="M18" i="37"/>
  <c r="M18" i="38" s="1"/>
  <c r="N18" i="37"/>
  <c r="C19" i="37"/>
  <c r="C19" i="38" s="1"/>
  <c r="D19" i="37"/>
  <c r="D19" i="38" s="1"/>
  <c r="E19" i="37"/>
  <c r="E19" i="38" s="1"/>
  <c r="F19" i="37"/>
  <c r="G19" i="37"/>
  <c r="G19" i="38" s="1"/>
  <c r="H19" i="37"/>
  <c r="H19" i="38" s="1"/>
  <c r="I19" i="37"/>
  <c r="I19" i="38" s="1"/>
  <c r="J19" i="37"/>
  <c r="K19" i="37"/>
  <c r="K19" i="38" s="1"/>
  <c r="L19" i="37"/>
  <c r="L19" i="38" s="1"/>
  <c r="M19" i="37"/>
  <c r="N19" i="37"/>
  <c r="C20" i="37"/>
  <c r="C20" i="38" s="1"/>
  <c r="D20" i="37"/>
  <c r="D20" i="38" s="1"/>
  <c r="E20" i="37"/>
  <c r="E20" i="38" s="1"/>
  <c r="F20" i="37"/>
  <c r="G20" i="37"/>
  <c r="G20" i="38" s="1"/>
  <c r="H20" i="37"/>
  <c r="H20" i="38" s="1"/>
  <c r="I20" i="37"/>
  <c r="I20" i="38" s="1"/>
  <c r="J20" i="37"/>
  <c r="K20" i="37"/>
  <c r="K20" i="38" s="1"/>
  <c r="L20" i="37"/>
  <c r="L20" i="38" s="1"/>
  <c r="M20" i="37"/>
  <c r="M20" i="38" s="1"/>
  <c r="N20" i="37"/>
  <c r="C21" i="37"/>
  <c r="C21" i="38" s="1"/>
  <c r="D21" i="37"/>
  <c r="D21" i="38" s="1"/>
  <c r="E21" i="37"/>
  <c r="F21" i="37"/>
  <c r="G21" i="37"/>
  <c r="G21" i="38" s="1"/>
  <c r="H21" i="37"/>
  <c r="H21" i="38" s="1"/>
  <c r="I21" i="37"/>
  <c r="I21" i="38" s="1"/>
  <c r="J21" i="37"/>
  <c r="K21" i="37"/>
  <c r="K21" i="38" s="1"/>
  <c r="L21" i="37"/>
  <c r="L21" i="38" s="1"/>
  <c r="M21" i="37"/>
  <c r="M21" i="38" s="1"/>
  <c r="N21" i="37"/>
  <c r="C22" i="37"/>
  <c r="C22" i="38" s="1"/>
  <c r="D22" i="37"/>
  <c r="D22" i="38" s="1"/>
  <c r="E22" i="37"/>
  <c r="E22" i="38" s="1"/>
  <c r="F22" i="37"/>
  <c r="G22" i="37"/>
  <c r="G22" i="38" s="1"/>
  <c r="H22" i="37"/>
  <c r="H22" i="38" s="1"/>
  <c r="I22" i="37"/>
  <c r="J22" i="37"/>
  <c r="K22" i="37"/>
  <c r="K22" i="38" s="1"/>
  <c r="L22" i="37"/>
  <c r="L22" i="38" s="1"/>
  <c r="M22" i="37"/>
  <c r="M22" i="38" s="1"/>
  <c r="N22" i="37"/>
  <c r="C23" i="37"/>
  <c r="C23" i="38" s="1"/>
  <c r="D23" i="37"/>
  <c r="D23" i="38" s="1"/>
  <c r="E23" i="37"/>
  <c r="E23" i="38" s="1"/>
  <c r="F23" i="37"/>
  <c r="G23" i="37"/>
  <c r="G23" i="38" s="1"/>
  <c r="H23" i="37"/>
  <c r="H23" i="38" s="1"/>
  <c r="I23" i="37"/>
  <c r="I23" i="38" s="1"/>
  <c r="J23" i="37"/>
  <c r="K23" i="37"/>
  <c r="K23" i="38" s="1"/>
  <c r="L23" i="37"/>
  <c r="L23" i="38" s="1"/>
  <c r="M23" i="37"/>
  <c r="N23" i="37"/>
  <c r="C24" i="37"/>
  <c r="C24" i="38" s="1"/>
  <c r="D24" i="37"/>
  <c r="D24" i="38" s="1"/>
  <c r="E24" i="37"/>
  <c r="E24" i="38" s="1"/>
  <c r="F24" i="37"/>
  <c r="G24" i="37"/>
  <c r="G24" i="38" s="1"/>
  <c r="H24" i="37"/>
  <c r="H24" i="38" s="1"/>
  <c r="I24" i="37"/>
  <c r="I24" i="38" s="1"/>
  <c r="J24" i="37"/>
  <c r="K24" i="37"/>
  <c r="K24" i="38" s="1"/>
  <c r="L24" i="37"/>
  <c r="L24" i="38" s="1"/>
  <c r="M24" i="37"/>
  <c r="M24" i="38" s="1"/>
  <c r="N24" i="37"/>
  <c r="C25" i="37"/>
  <c r="C25" i="38" s="1"/>
  <c r="D25" i="37"/>
  <c r="D25" i="38" s="1"/>
  <c r="E25" i="37"/>
  <c r="F25" i="37"/>
  <c r="G25" i="37"/>
  <c r="G25" i="38" s="1"/>
  <c r="H25" i="37"/>
  <c r="H25" i="38" s="1"/>
  <c r="I25" i="37"/>
  <c r="I25" i="38" s="1"/>
  <c r="J25" i="37"/>
  <c r="K25" i="37"/>
  <c r="K25" i="38" s="1"/>
  <c r="L25" i="37"/>
  <c r="L25" i="38" s="1"/>
  <c r="M25" i="37"/>
  <c r="M25" i="38" s="1"/>
  <c r="N25" i="37"/>
  <c r="C26" i="37"/>
  <c r="C26" i="38" s="1"/>
  <c r="D26" i="37"/>
  <c r="D26" i="38" s="1"/>
  <c r="E26" i="37"/>
  <c r="E26" i="38" s="1"/>
  <c r="F26" i="37"/>
  <c r="G26" i="37"/>
  <c r="G26" i="38" s="1"/>
  <c r="H26" i="37"/>
  <c r="H26" i="38" s="1"/>
  <c r="I26" i="37"/>
  <c r="J26" i="37"/>
  <c r="K26" i="37"/>
  <c r="K26" i="38" s="1"/>
  <c r="L26" i="37"/>
  <c r="L26" i="38" s="1"/>
  <c r="M26" i="37"/>
  <c r="M26" i="38" s="1"/>
  <c r="N26" i="37"/>
  <c r="C27" i="37"/>
  <c r="C27" i="38" s="1"/>
  <c r="D27" i="37"/>
  <c r="D27" i="38" s="1"/>
  <c r="E27" i="37"/>
  <c r="E27" i="38" s="1"/>
  <c r="F27" i="37"/>
  <c r="G27" i="37"/>
  <c r="G27" i="38" s="1"/>
  <c r="H27" i="37"/>
  <c r="H27" i="38" s="1"/>
  <c r="I27" i="37"/>
  <c r="I27" i="38" s="1"/>
  <c r="J27" i="37"/>
  <c r="K27" i="37"/>
  <c r="K27" i="38" s="1"/>
  <c r="L27" i="37"/>
  <c r="L27" i="38" s="1"/>
  <c r="M27" i="37"/>
  <c r="N27" i="37"/>
  <c r="C28" i="37"/>
  <c r="C28" i="38" s="1"/>
  <c r="D28" i="37"/>
  <c r="D28" i="38" s="1"/>
  <c r="E28" i="37"/>
  <c r="E28" i="38" s="1"/>
  <c r="F28" i="37"/>
  <c r="G28" i="37"/>
  <c r="G28" i="38" s="1"/>
  <c r="H28" i="37"/>
  <c r="H28" i="38" s="1"/>
  <c r="I28" i="37"/>
  <c r="I28" i="38" s="1"/>
  <c r="J28" i="37"/>
  <c r="K28" i="37"/>
  <c r="K28" i="38" s="1"/>
  <c r="L28" i="37"/>
  <c r="L28" i="38" s="1"/>
  <c r="M28" i="37"/>
  <c r="M28" i="38" s="1"/>
  <c r="N28" i="37"/>
  <c r="C29" i="37"/>
  <c r="C29" i="38" s="1"/>
  <c r="D29" i="37"/>
  <c r="D29" i="38" s="1"/>
  <c r="E29" i="37"/>
  <c r="F29" i="37"/>
  <c r="G29" i="37"/>
  <c r="G29" i="38" s="1"/>
  <c r="H29" i="37"/>
  <c r="H29" i="38" s="1"/>
  <c r="I29" i="37"/>
  <c r="I29" i="38" s="1"/>
  <c r="J29" i="37"/>
  <c r="K29" i="37"/>
  <c r="K29" i="38" s="1"/>
  <c r="L29" i="37"/>
  <c r="L29" i="38" s="1"/>
  <c r="M29" i="37"/>
  <c r="M29" i="38" s="1"/>
  <c r="N29" i="37"/>
  <c r="C30" i="37"/>
  <c r="C30" i="38" s="1"/>
  <c r="D30" i="37"/>
  <c r="D30" i="38" s="1"/>
  <c r="E30" i="37"/>
  <c r="E30" i="38" s="1"/>
  <c r="F30" i="37"/>
  <c r="G30" i="37"/>
  <c r="G30" i="38" s="1"/>
  <c r="H30" i="37"/>
  <c r="H30" i="38" s="1"/>
  <c r="I30" i="37"/>
  <c r="J30" i="37"/>
  <c r="K30" i="37"/>
  <c r="K30" i="38" s="1"/>
  <c r="L30" i="37"/>
  <c r="L30" i="38" s="1"/>
  <c r="M30" i="37"/>
  <c r="M30" i="38" s="1"/>
  <c r="N30" i="37"/>
  <c r="C31" i="37"/>
  <c r="C31" i="38" s="1"/>
  <c r="D31" i="37"/>
  <c r="D31" i="38" s="1"/>
  <c r="E31" i="37"/>
  <c r="E31" i="38" s="1"/>
  <c r="F31" i="37"/>
  <c r="F31" i="38" s="1"/>
  <c r="G31" i="37"/>
  <c r="G31" i="38" s="1"/>
  <c r="H31" i="37"/>
  <c r="H31" i="38" s="1"/>
  <c r="I31" i="37"/>
  <c r="J31" i="37"/>
  <c r="J31" i="38" s="1"/>
  <c r="K31" i="37"/>
  <c r="K31" i="38" s="1"/>
  <c r="L31" i="37"/>
  <c r="L31" i="38" s="1"/>
  <c r="M31" i="37"/>
  <c r="N31" i="37"/>
  <c r="N31" i="38" s="1"/>
  <c r="C32" i="37"/>
  <c r="C32" i="38" s="1"/>
  <c r="D32" i="37"/>
  <c r="D32" i="38" s="1"/>
  <c r="E32" i="37"/>
  <c r="F32" i="37"/>
  <c r="G32" i="37"/>
  <c r="G32" i="38" s="1"/>
  <c r="H32" i="37"/>
  <c r="H32" i="38" s="1"/>
  <c r="I32" i="37"/>
  <c r="J32" i="37"/>
  <c r="J32" i="38" s="1"/>
  <c r="K32" i="37"/>
  <c r="K32" i="38" s="1"/>
  <c r="L32" i="37"/>
  <c r="L32" i="38" s="1"/>
  <c r="M32" i="37"/>
  <c r="N32" i="37"/>
  <c r="N32" i="38" s="1"/>
  <c r="C33" i="37"/>
  <c r="C33" i="38" s="1"/>
  <c r="D33" i="37"/>
  <c r="D33" i="38" s="1"/>
  <c r="E33" i="37"/>
  <c r="F33" i="37"/>
  <c r="F33" i="38" s="1"/>
  <c r="G33" i="37"/>
  <c r="G33" i="38" s="1"/>
  <c r="H33" i="37"/>
  <c r="H33" i="38" s="1"/>
  <c r="I33" i="37"/>
  <c r="J33" i="37"/>
  <c r="K33" i="37"/>
  <c r="K33" i="38" s="1"/>
  <c r="L33" i="37"/>
  <c r="L33" i="38" s="1"/>
  <c r="M33" i="37"/>
  <c r="N33" i="37"/>
  <c r="N33" i="38" s="1"/>
  <c r="C34" i="37"/>
  <c r="C34" i="38" s="1"/>
  <c r="D34" i="37"/>
  <c r="D34" i="38" s="1"/>
  <c r="E34" i="37"/>
  <c r="E34" i="38" s="1"/>
  <c r="F34" i="37"/>
  <c r="F34" i="38" s="1"/>
  <c r="G34" i="37"/>
  <c r="G34" i="38" s="1"/>
  <c r="H34" i="37"/>
  <c r="H34" i="38" s="1"/>
  <c r="I34" i="37"/>
  <c r="I34" i="38" s="1"/>
  <c r="J34" i="37"/>
  <c r="J34" i="38" s="1"/>
  <c r="K34" i="37"/>
  <c r="K34" i="38" s="1"/>
  <c r="L34" i="37"/>
  <c r="L34" i="38" s="1"/>
  <c r="M34" i="37"/>
  <c r="N34" i="37"/>
  <c r="N34" i="38" s="1"/>
  <c r="H35" i="37"/>
  <c r="K35" i="37"/>
  <c r="K35" i="38" s="1"/>
  <c r="C36" i="37"/>
  <c r="C36" i="38" s="1"/>
  <c r="D36" i="37"/>
  <c r="D36" i="38" s="1"/>
  <c r="E36" i="37"/>
  <c r="E36" i="38" s="1"/>
  <c r="F36" i="37"/>
  <c r="F36" i="38" s="1"/>
  <c r="G36" i="37"/>
  <c r="H36" i="37"/>
  <c r="H36" i="38" s="1"/>
  <c r="I36" i="37"/>
  <c r="J36" i="37"/>
  <c r="K36" i="37"/>
  <c r="L36" i="37"/>
  <c r="L36" i="38" s="1"/>
  <c r="M36" i="37"/>
  <c r="M36" i="38" s="1"/>
  <c r="N36" i="37"/>
  <c r="N36" i="38" s="1"/>
  <c r="C37" i="37"/>
  <c r="C37" i="38" s="1"/>
  <c r="D37" i="37"/>
  <c r="D37" i="38" s="1"/>
  <c r="E37" i="37"/>
  <c r="E37" i="38" s="1"/>
  <c r="F37" i="37"/>
  <c r="F37" i="38" s="1"/>
  <c r="G37" i="37"/>
  <c r="G37" i="38" s="1"/>
  <c r="H37" i="37"/>
  <c r="H37" i="38" s="1"/>
  <c r="I37" i="37"/>
  <c r="I37" i="38" s="1"/>
  <c r="J37" i="37"/>
  <c r="J37" i="38" s="1"/>
  <c r="K37" i="37"/>
  <c r="K37" i="38" s="1"/>
  <c r="L37" i="37"/>
  <c r="L37" i="38" s="1"/>
  <c r="M37" i="37"/>
  <c r="N37" i="37"/>
  <c r="N37" i="38" s="1"/>
  <c r="C38" i="37"/>
  <c r="D38" i="37"/>
  <c r="D38" i="38" s="1"/>
  <c r="E38" i="37"/>
  <c r="F38" i="37"/>
  <c r="F38" i="38" s="1"/>
  <c r="G38" i="37"/>
  <c r="H38" i="37"/>
  <c r="H38" i="38" s="1"/>
  <c r="I38" i="37"/>
  <c r="I38" i="38" s="1"/>
  <c r="J38" i="37"/>
  <c r="J38" i="38" s="1"/>
  <c r="K38" i="37"/>
  <c r="K38" i="38" s="1"/>
  <c r="L38" i="37"/>
  <c r="L38" i="38" s="1"/>
  <c r="M38" i="37"/>
  <c r="M38" i="38" s="1"/>
  <c r="N38" i="37"/>
  <c r="K39" i="37"/>
  <c r="K39" i="38" s="1"/>
  <c r="L39" i="37"/>
  <c r="C40" i="37"/>
  <c r="C40" i="38" s="1"/>
  <c r="D40" i="37"/>
  <c r="D40" i="38" s="1"/>
  <c r="E40" i="37"/>
  <c r="E40" i="38" s="1"/>
  <c r="F40" i="37"/>
  <c r="F40" i="38" s="1"/>
  <c r="G40" i="37"/>
  <c r="G40" i="38" s="1"/>
  <c r="H40" i="37"/>
  <c r="H40" i="38" s="1"/>
  <c r="I40" i="37"/>
  <c r="I40" i="38" s="1"/>
  <c r="J40" i="37"/>
  <c r="K40" i="37"/>
  <c r="K40" i="38" s="1"/>
  <c r="L40" i="37"/>
  <c r="L40" i="38" s="1"/>
  <c r="M40" i="37"/>
  <c r="M40" i="38" s="1"/>
  <c r="N40" i="37"/>
  <c r="N40" i="38" s="1"/>
  <c r="C41" i="37"/>
  <c r="C41" i="38" s="1"/>
  <c r="D41" i="37"/>
  <c r="D41" i="38" s="1"/>
  <c r="E41" i="37"/>
  <c r="E41" i="38" s="1"/>
  <c r="F41" i="37"/>
  <c r="G41" i="37"/>
  <c r="G41" i="38" s="1"/>
  <c r="H41" i="37"/>
  <c r="H41" i="38" s="1"/>
  <c r="I41" i="37"/>
  <c r="I41" i="38" s="1"/>
  <c r="J41" i="37"/>
  <c r="J41" i="38" s="1"/>
  <c r="K41" i="37"/>
  <c r="K41" i="38" s="1"/>
  <c r="L41" i="37"/>
  <c r="L41" i="38" s="1"/>
  <c r="M41" i="37"/>
  <c r="M41" i="38" s="1"/>
  <c r="N41" i="37"/>
  <c r="C42" i="37"/>
  <c r="C42" i="38" s="1"/>
  <c r="D42" i="37"/>
  <c r="D42" i="38" s="1"/>
  <c r="E42" i="37"/>
  <c r="E42" i="38" s="1"/>
  <c r="F42" i="37"/>
  <c r="F42" i="38" s="1"/>
  <c r="G42" i="37"/>
  <c r="G42" i="38" s="1"/>
  <c r="H42" i="37"/>
  <c r="H42" i="38" s="1"/>
  <c r="I42" i="37"/>
  <c r="I42" i="38" s="1"/>
  <c r="J42" i="37"/>
  <c r="K42" i="37"/>
  <c r="K42" i="38" s="1"/>
  <c r="L42" i="37"/>
  <c r="L42" i="38" s="1"/>
  <c r="M42" i="37"/>
  <c r="M42" i="38" s="1"/>
  <c r="N42" i="37"/>
  <c r="N42" i="38" s="1"/>
  <c r="C43" i="37"/>
  <c r="C43" i="38" s="1"/>
  <c r="D43" i="37"/>
  <c r="D43" i="38" s="1"/>
  <c r="E43" i="37"/>
  <c r="E43" i="38" s="1"/>
  <c r="F43" i="37"/>
  <c r="G43" i="37"/>
  <c r="G43" i="38" s="1"/>
  <c r="H43" i="37"/>
  <c r="H43" i="38" s="1"/>
  <c r="I43" i="37"/>
  <c r="I43" i="38" s="1"/>
  <c r="J43" i="37"/>
  <c r="J43" i="38" s="1"/>
  <c r="K43" i="37"/>
  <c r="K43" i="38" s="1"/>
  <c r="L43" i="37"/>
  <c r="L43" i="38" s="1"/>
  <c r="M43" i="37"/>
  <c r="M43" i="38" s="1"/>
  <c r="N43" i="37"/>
  <c r="H44" i="37"/>
  <c r="K44" i="37"/>
  <c r="K44" i="38" s="1"/>
  <c r="K45" i="37"/>
  <c r="D10" i="37"/>
  <c r="D10" i="38" s="1"/>
  <c r="E10" i="37"/>
  <c r="E10" i="38" s="1"/>
  <c r="F10" i="37"/>
  <c r="G10" i="37"/>
  <c r="H10" i="37"/>
  <c r="H10" i="38" s="1"/>
  <c r="I10" i="37"/>
  <c r="I10" i="38" s="1"/>
  <c r="J10" i="37"/>
  <c r="K10" i="37"/>
  <c r="K10" i="38" s="1"/>
  <c r="L10" i="37"/>
  <c r="L10" i="38" s="1"/>
  <c r="M10" i="37"/>
  <c r="M10" i="38" s="1"/>
  <c r="N10" i="37"/>
  <c r="C10" i="37"/>
  <c r="N35" i="25"/>
  <c r="N45" i="25" s="1"/>
  <c r="G45" i="33"/>
  <c r="K45" i="33"/>
  <c r="C45" i="33"/>
  <c r="C44" i="33"/>
  <c r="D44" i="33"/>
  <c r="E44" i="33"/>
  <c r="F44" i="33"/>
  <c r="F45" i="33" s="1"/>
  <c r="G44" i="33"/>
  <c r="H44" i="33"/>
  <c r="I44" i="33"/>
  <c r="J44" i="33"/>
  <c r="J45" i="33" s="1"/>
  <c r="L44" i="33"/>
  <c r="M44" i="33"/>
  <c r="N44" i="33"/>
  <c r="D39" i="33"/>
  <c r="E39" i="33"/>
  <c r="F39" i="33"/>
  <c r="G39" i="33"/>
  <c r="H39" i="33"/>
  <c r="I39" i="33"/>
  <c r="J39" i="33"/>
  <c r="L39" i="33"/>
  <c r="M39" i="33"/>
  <c r="N39" i="33"/>
  <c r="C35" i="33"/>
  <c r="D35" i="33"/>
  <c r="E35" i="33"/>
  <c r="E45" i="33" s="1"/>
  <c r="F35" i="33"/>
  <c r="G35" i="33"/>
  <c r="H35" i="33"/>
  <c r="I35" i="33"/>
  <c r="I45" i="33" s="1"/>
  <c r="J35" i="33"/>
  <c r="L35" i="33"/>
  <c r="M35" i="33"/>
  <c r="N35" i="33"/>
  <c r="N45" i="33" s="1"/>
  <c r="L45" i="25"/>
  <c r="C44" i="25"/>
  <c r="D44" i="25"/>
  <c r="E44" i="25"/>
  <c r="F44" i="25"/>
  <c r="G44" i="25"/>
  <c r="H44" i="25"/>
  <c r="I44" i="25"/>
  <c r="I44" i="37" s="1"/>
  <c r="J44" i="25"/>
  <c r="L44" i="25"/>
  <c r="N44" i="25"/>
  <c r="C39" i="25"/>
  <c r="D39" i="25"/>
  <c r="E39" i="25"/>
  <c r="F39" i="25"/>
  <c r="G39" i="25"/>
  <c r="G45" i="25" s="1"/>
  <c r="H39" i="25"/>
  <c r="J39" i="25"/>
  <c r="L39" i="25"/>
  <c r="N39" i="25"/>
  <c r="C35" i="25"/>
  <c r="C45" i="25" s="1"/>
  <c r="D35" i="25"/>
  <c r="E35" i="25"/>
  <c r="F35" i="25"/>
  <c r="F45" i="25" s="1"/>
  <c r="G35" i="25"/>
  <c r="H35" i="25"/>
  <c r="I35" i="25"/>
  <c r="J35" i="25"/>
  <c r="J45" i="25" s="1"/>
  <c r="L35" i="25"/>
  <c r="L44" i="22"/>
  <c r="L35" i="22"/>
  <c r="L39" i="22"/>
  <c r="C44" i="22"/>
  <c r="D44" i="22"/>
  <c r="D44" i="37" s="1"/>
  <c r="E44" i="22"/>
  <c r="F44" i="22"/>
  <c r="G44" i="22"/>
  <c r="H44" i="22"/>
  <c r="J44" i="22"/>
  <c r="M44" i="22"/>
  <c r="N44" i="22"/>
  <c r="D35" i="22"/>
  <c r="D39" i="22"/>
  <c r="E35" i="22"/>
  <c r="F35" i="22"/>
  <c r="F45" i="22" s="1"/>
  <c r="H35" i="22"/>
  <c r="I35" i="22"/>
  <c r="J35" i="22"/>
  <c r="J45" i="22"/>
  <c r="C35" i="22"/>
  <c r="G35" i="22"/>
  <c r="M35" i="22"/>
  <c r="M45" i="22" s="1"/>
  <c r="C39" i="22"/>
  <c r="C39" i="37" s="1"/>
  <c r="E39" i="22"/>
  <c r="E45" i="22" s="1"/>
  <c r="F39" i="22"/>
  <c r="G39" i="22"/>
  <c r="G45" i="22" s="1"/>
  <c r="H39" i="22"/>
  <c r="H39" i="37" s="1"/>
  <c r="I39" i="22"/>
  <c r="I45" i="22" s="1"/>
  <c r="J39" i="22"/>
  <c r="M39" i="22"/>
  <c r="N39" i="22"/>
  <c r="N35" i="22"/>
  <c r="N45" i="22" s="1"/>
  <c r="C39" i="29"/>
  <c r="G39" i="29"/>
  <c r="G45" i="29" s="1"/>
  <c r="H39" i="29"/>
  <c r="I39" i="29"/>
  <c r="L39" i="29"/>
  <c r="N39" i="29"/>
  <c r="E45" i="20"/>
  <c r="I45" i="20"/>
  <c r="N45" i="20"/>
  <c r="C44" i="20"/>
  <c r="D44" i="20"/>
  <c r="E44" i="20"/>
  <c r="F44" i="20"/>
  <c r="G44" i="20"/>
  <c r="H44" i="20"/>
  <c r="J44" i="20"/>
  <c r="L44" i="20"/>
  <c r="M44" i="20"/>
  <c r="N44" i="20"/>
  <c r="C39" i="20"/>
  <c r="D39" i="20"/>
  <c r="E39" i="20"/>
  <c r="F39" i="20"/>
  <c r="G39" i="20"/>
  <c r="H39" i="20"/>
  <c r="I39" i="20"/>
  <c r="J39" i="20"/>
  <c r="L39" i="20"/>
  <c r="M39" i="20"/>
  <c r="N39" i="20"/>
  <c r="C35" i="20"/>
  <c r="D35" i="20"/>
  <c r="D45" i="20" s="1"/>
  <c r="E35" i="20"/>
  <c r="F35" i="20"/>
  <c r="G35" i="20"/>
  <c r="H35" i="20"/>
  <c r="H45" i="20" s="1"/>
  <c r="I35" i="20"/>
  <c r="J35" i="20"/>
  <c r="L35" i="20"/>
  <c r="M35" i="20"/>
  <c r="M45" i="20" s="1"/>
  <c r="N35" i="20"/>
  <c r="I45" i="21"/>
  <c r="J45" i="21"/>
  <c r="C45" i="21"/>
  <c r="C44" i="21"/>
  <c r="D44" i="21"/>
  <c r="E44" i="21"/>
  <c r="F44" i="21"/>
  <c r="G44" i="21"/>
  <c r="H44" i="21"/>
  <c r="J44" i="21"/>
  <c r="N44" i="21"/>
  <c r="C39" i="21"/>
  <c r="D39" i="21"/>
  <c r="E39" i="21"/>
  <c r="F39" i="21"/>
  <c r="F45" i="21" s="1"/>
  <c r="G39" i="21"/>
  <c r="H39" i="21"/>
  <c r="J39" i="21"/>
  <c r="L39" i="21"/>
  <c r="N39" i="21"/>
  <c r="C35" i="21"/>
  <c r="D35" i="21"/>
  <c r="D45" i="21" s="1"/>
  <c r="E35" i="21"/>
  <c r="E45" i="21" s="1"/>
  <c r="F35" i="21"/>
  <c r="G35" i="21"/>
  <c r="G45" i="21" s="1"/>
  <c r="H35" i="21"/>
  <c r="H45" i="21" s="1"/>
  <c r="I35" i="21"/>
  <c r="J35" i="21"/>
  <c r="L35" i="21"/>
  <c r="L45" i="21" s="1"/>
  <c r="M35" i="21"/>
  <c r="M45" i="21" s="1"/>
  <c r="N35" i="21"/>
  <c r="N45" i="21" s="1"/>
  <c r="L35" i="34"/>
  <c r="I45" i="34"/>
  <c r="C45" i="34"/>
  <c r="C44" i="34"/>
  <c r="D44" i="34"/>
  <c r="E44" i="34"/>
  <c r="F44" i="34"/>
  <c r="G44" i="34"/>
  <c r="H44" i="34"/>
  <c r="I44" i="34"/>
  <c r="J44" i="34"/>
  <c r="L44" i="34"/>
  <c r="N44" i="34"/>
  <c r="C39" i="34"/>
  <c r="D39" i="34"/>
  <c r="D45" i="34" s="1"/>
  <c r="E39" i="34"/>
  <c r="E45" i="34" s="1"/>
  <c r="F39" i="34"/>
  <c r="G39" i="34"/>
  <c r="H39" i="34"/>
  <c r="H45" i="34" s="1"/>
  <c r="I39" i="34"/>
  <c r="J39" i="34"/>
  <c r="L39" i="34"/>
  <c r="L45" i="34" s="1"/>
  <c r="N39" i="34"/>
  <c r="C35" i="34"/>
  <c r="D35" i="34"/>
  <c r="E35" i="34"/>
  <c r="F35" i="34"/>
  <c r="F45" i="34" s="1"/>
  <c r="G35" i="34"/>
  <c r="H35" i="34"/>
  <c r="I35" i="34"/>
  <c r="J35" i="34"/>
  <c r="J45" i="34" s="1"/>
  <c r="N35" i="34"/>
  <c r="J45" i="28"/>
  <c r="C44" i="28"/>
  <c r="D44" i="28"/>
  <c r="E44" i="28"/>
  <c r="F44" i="28"/>
  <c r="G44" i="28"/>
  <c r="H44" i="28"/>
  <c r="I44" i="28"/>
  <c r="J44" i="28"/>
  <c r="L44" i="28"/>
  <c r="N44" i="28"/>
  <c r="C39" i="28"/>
  <c r="D39" i="28"/>
  <c r="E39" i="28"/>
  <c r="F39" i="28"/>
  <c r="F45" i="28" s="1"/>
  <c r="G39" i="28"/>
  <c r="G45" i="28" s="1"/>
  <c r="H39" i="28"/>
  <c r="I39" i="28"/>
  <c r="J39" i="28"/>
  <c r="L39" i="28"/>
  <c r="L45" i="28" s="1"/>
  <c r="N39" i="28"/>
  <c r="C35" i="28"/>
  <c r="D35" i="28"/>
  <c r="D45" i="28" s="1"/>
  <c r="E35" i="28"/>
  <c r="E45" i="28" s="1"/>
  <c r="F35" i="28"/>
  <c r="G35" i="28"/>
  <c r="H35" i="28"/>
  <c r="H45" i="28" s="1"/>
  <c r="I35" i="28"/>
  <c r="I45" i="28" s="1"/>
  <c r="J35" i="28"/>
  <c r="L35" i="28"/>
  <c r="C45" i="30"/>
  <c r="C44" i="30"/>
  <c r="D44" i="30"/>
  <c r="E44" i="30"/>
  <c r="F44" i="30"/>
  <c r="G44" i="30"/>
  <c r="H44" i="30"/>
  <c r="I44" i="30"/>
  <c r="J44" i="30"/>
  <c r="L44" i="30"/>
  <c r="N44" i="30"/>
  <c r="C39" i="30"/>
  <c r="D39" i="30"/>
  <c r="E39" i="30"/>
  <c r="F39" i="30"/>
  <c r="G39" i="30"/>
  <c r="G45" i="30" s="1"/>
  <c r="H39" i="30"/>
  <c r="H45" i="30" s="1"/>
  <c r="I39" i="30"/>
  <c r="J39" i="30"/>
  <c r="L39" i="30"/>
  <c r="N39" i="30"/>
  <c r="N45" i="30" s="1"/>
  <c r="C35" i="30"/>
  <c r="D35" i="30"/>
  <c r="E35" i="30"/>
  <c r="E45" i="30" s="1"/>
  <c r="F35" i="30"/>
  <c r="F45" i="30" s="1"/>
  <c r="G35" i="30"/>
  <c r="H35" i="30"/>
  <c r="I35" i="30"/>
  <c r="I45" i="30" s="1"/>
  <c r="J35" i="30"/>
  <c r="L35" i="30"/>
  <c r="N35" i="30"/>
  <c r="E45" i="24"/>
  <c r="N45" i="24"/>
  <c r="C44" i="24"/>
  <c r="D44" i="24"/>
  <c r="E44" i="24"/>
  <c r="F44" i="24"/>
  <c r="G44" i="24"/>
  <c r="H44" i="24"/>
  <c r="J44" i="24"/>
  <c r="L44" i="24"/>
  <c r="N44" i="24"/>
  <c r="C39" i="24"/>
  <c r="D39" i="24"/>
  <c r="D45" i="24" s="1"/>
  <c r="E39" i="24"/>
  <c r="F39" i="24"/>
  <c r="G39" i="24"/>
  <c r="H39" i="24"/>
  <c r="I39" i="24"/>
  <c r="J39" i="24"/>
  <c r="L39" i="24"/>
  <c r="M39" i="24"/>
  <c r="M45" i="24" s="1"/>
  <c r="N39" i="24"/>
  <c r="C35" i="24"/>
  <c r="D35" i="24"/>
  <c r="E35" i="24"/>
  <c r="F35" i="24"/>
  <c r="F45" i="24" s="1"/>
  <c r="G35" i="24"/>
  <c r="H35" i="24"/>
  <c r="H45" i="24" s="1"/>
  <c r="I35" i="24"/>
  <c r="I45" i="24" s="1"/>
  <c r="J35" i="24"/>
  <c r="J45" i="24" s="1"/>
  <c r="L35" i="24"/>
  <c r="N35" i="24"/>
  <c r="D45" i="35"/>
  <c r="C44" i="35"/>
  <c r="D44" i="35"/>
  <c r="E44" i="35"/>
  <c r="F44" i="35"/>
  <c r="G44" i="35"/>
  <c r="G44" i="37" s="1"/>
  <c r="H44" i="35"/>
  <c r="J44" i="35"/>
  <c r="L44" i="35"/>
  <c r="M44" i="35"/>
  <c r="M45" i="35" s="1"/>
  <c r="N44" i="35"/>
  <c r="D39" i="35"/>
  <c r="E39" i="35"/>
  <c r="F39" i="35"/>
  <c r="G39" i="35"/>
  <c r="H39" i="35"/>
  <c r="I39" i="35"/>
  <c r="J39" i="35"/>
  <c r="L39" i="35"/>
  <c r="M39" i="35"/>
  <c r="N39" i="35"/>
  <c r="C35" i="35"/>
  <c r="C45" i="35" s="1"/>
  <c r="D35" i="35"/>
  <c r="E35" i="35"/>
  <c r="E45" i="35" s="1"/>
  <c r="F35" i="35"/>
  <c r="G35" i="35"/>
  <c r="G45" i="35" s="1"/>
  <c r="H35" i="35"/>
  <c r="H45" i="35" s="1"/>
  <c r="I35" i="35"/>
  <c r="I45" i="35" s="1"/>
  <c r="J35" i="35"/>
  <c r="L35" i="35"/>
  <c r="L45" i="35" s="1"/>
  <c r="M35" i="35"/>
  <c r="N35" i="35"/>
  <c r="N45" i="35" s="1"/>
  <c r="F45" i="31"/>
  <c r="K45" i="31"/>
  <c r="K45" i="36" s="1"/>
  <c r="C44" i="31"/>
  <c r="D44" i="31"/>
  <c r="E44" i="31"/>
  <c r="E45" i="31" s="1"/>
  <c r="F44" i="31"/>
  <c r="G44" i="31"/>
  <c r="H44" i="31"/>
  <c r="I44" i="31"/>
  <c r="J44" i="31"/>
  <c r="L44" i="31"/>
  <c r="N44" i="31"/>
  <c r="C39" i="31"/>
  <c r="C39" i="36" s="1"/>
  <c r="D39" i="31"/>
  <c r="E39" i="31"/>
  <c r="F39" i="31"/>
  <c r="G39" i="31"/>
  <c r="H39" i="31"/>
  <c r="I39" i="31"/>
  <c r="J39" i="31"/>
  <c r="L39" i="31"/>
  <c r="M39" i="31"/>
  <c r="N39" i="31"/>
  <c r="C35" i="31"/>
  <c r="D35" i="31"/>
  <c r="E35" i="31"/>
  <c r="F35" i="31"/>
  <c r="G35" i="31"/>
  <c r="H35" i="31"/>
  <c r="I35" i="31"/>
  <c r="J35" i="31"/>
  <c r="L35" i="31"/>
  <c r="M35" i="31"/>
  <c r="M35" i="36" s="1"/>
  <c r="N35" i="31"/>
  <c r="C44" i="32"/>
  <c r="D44" i="32"/>
  <c r="E44" i="32"/>
  <c r="F44" i="32"/>
  <c r="G44" i="32"/>
  <c r="H44" i="32"/>
  <c r="J44" i="32"/>
  <c r="L44" i="32"/>
  <c r="N44" i="32"/>
  <c r="C39" i="32"/>
  <c r="D39" i="32"/>
  <c r="D39" i="37" s="1"/>
  <c r="E39" i="32"/>
  <c r="F39" i="32"/>
  <c r="G39" i="32"/>
  <c r="H39" i="32"/>
  <c r="I39" i="32"/>
  <c r="J39" i="32"/>
  <c r="L39" i="32"/>
  <c r="M39" i="32"/>
  <c r="N39" i="32"/>
  <c r="C35" i="32"/>
  <c r="D35" i="32"/>
  <c r="D35" i="37" s="1"/>
  <c r="E35" i="32"/>
  <c r="F35" i="32"/>
  <c r="G35" i="32"/>
  <c r="H35" i="32"/>
  <c r="I35" i="32"/>
  <c r="J35" i="32"/>
  <c r="K35" i="32"/>
  <c r="L35" i="32"/>
  <c r="M35" i="32"/>
  <c r="N35" i="32"/>
  <c r="C44" i="26"/>
  <c r="D44" i="26"/>
  <c r="E44" i="26"/>
  <c r="F44" i="26"/>
  <c r="G44" i="26"/>
  <c r="H44" i="26"/>
  <c r="I44" i="26"/>
  <c r="J44" i="26"/>
  <c r="L44" i="26"/>
  <c r="N44" i="26"/>
  <c r="C39" i="26"/>
  <c r="D39" i="26"/>
  <c r="E39" i="26"/>
  <c r="F39" i="26"/>
  <c r="G39" i="26"/>
  <c r="H39" i="26"/>
  <c r="I39" i="26"/>
  <c r="J39" i="26"/>
  <c r="L39" i="26"/>
  <c r="N39" i="26"/>
  <c r="C35" i="26"/>
  <c r="D35" i="26"/>
  <c r="E35" i="26"/>
  <c r="F35" i="26"/>
  <c r="G35" i="26"/>
  <c r="H35" i="26"/>
  <c r="I35" i="26"/>
  <c r="J35" i="26"/>
  <c r="L35" i="26"/>
  <c r="N35" i="26"/>
  <c r="C44" i="27"/>
  <c r="C44" i="36" s="1"/>
  <c r="D44" i="27"/>
  <c r="E44" i="27"/>
  <c r="F44" i="27"/>
  <c r="G44" i="27"/>
  <c r="H44" i="27"/>
  <c r="J44" i="27"/>
  <c r="L44" i="27"/>
  <c r="M44" i="27"/>
  <c r="M44" i="36" s="1"/>
  <c r="N44" i="27"/>
  <c r="C39" i="27"/>
  <c r="D39" i="27"/>
  <c r="E39" i="27"/>
  <c r="F39" i="27"/>
  <c r="G39" i="27"/>
  <c r="H39" i="27"/>
  <c r="I39" i="27"/>
  <c r="J39" i="27"/>
  <c r="L39" i="27"/>
  <c r="M39" i="27"/>
  <c r="N39" i="27"/>
  <c r="C35" i="27"/>
  <c r="D35" i="27"/>
  <c r="E35" i="27"/>
  <c r="F35" i="27"/>
  <c r="G35" i="27"/>
  <c r="H35" i="27"/>
  <c r="I35" i="27"/>
  <c r="J35" i="27"/>
  <c r="L35" i="27"/>
  <c r="M35" i="27"/>
  <c r="N35" i="27"/>
  <c r="N45" i="19"/>
  <c r="J45" i="19"/>
  <c r="F45" i="19"/>
  <c r="E45" i="19"/>
  <c r="N44" i="19"/>
  <c r="L44" i="19"/>
  <c r="L45" i="19" s="1"/>
  <c r="J44" i="19"/>
  <c r="H44" i="19"/>
  <c r="G44" i="19"/>
  <c r="F44" i="19"/>
  <c r="E44" i="19"/>
  <c r="D44" i="19"/>
  <c r="C44" i="19"/>
  <c r="C44" i="37" s="1"/>
  <c r="C44" i="38" s="1"/>
  <c r="C39" i="19"/>
  <c r="C45" i="19" s="1"/>
  <c r="D39" i="19"/>
  <c r="E39" i="19"/>
  <c r="E39" i="37" s="1"/>
  <c r="F39" i="19"/>
  <c r="G39" i="19"/>
  <c r="G45" i="19" s="1"/>
  <c r="I39" i="19"/>
  <c r="J39" i="19"/>
  <c r="J39" i="37" s="1"/>
  <c r="N39" i="19"/>
  <c r="M35" i="19"/>
  <c r="L35" i="19"/>
  <c r="J35" i="19"/>
  <c r="J35" i="37" s="1"/>
  <c r="I35" i="19"/>
  <c r="H35" i="19"/>
  <c r="H45" i="19" s="1"/>
  <c r="G35" i="19"/>
  <c r="F35" i="19"/>
  <c r="F35" i="37" s="1"/>
  <c r="E35" i="19"/>
  <c r="D35" i="19"/>
  <c r="D45" i="19" s="1"/>
  <c r="C35" i="19"/>
  <c r="L45" i="23"/>
  <c r="K45" i="23"/>
  <c r="I45" i="23"/>
  <c r="H45" i="23"/>
  <c r="G45" i="23"/>
  <c r="C45" i="23"/>
  <c r="N44" i="23"/>
  <c r="L44" i="23"/>
  <c r="J44" i="23"/>
  <c r="H44" i="23"/>
  <c r="F44" i="23"/>
  <c r="E44" i="23"/>
  <c r="D44" i="23"/>
  <c r="D45" i="23" s="1"/>
  <c r="N39" i="23"/>
  <c r="J39" i="23"/>
  <c r="H39" i="23"/>
  <c r="F39" i="23"/>
  <c r="E39" i="23"/>
  <c r="D39" i="23"/>
  <c r="N35" i="23"/>
  <c r="N45" i="23" s="1"/>
  <c r="L35" i="23"/>
  <c r="J35" i="23"/>
  <c r="J45" i="23" s="1"/>
  <c r="H35" i="23"/>
  <c r="G35" i="23"/>
  <c r="F35" i="23"/>
  <c r="F45" i="23" s="1"/>
  <c r="E35" i="23"/>
  <c r="E45" i="23" s="1"/>
  <c r="J45" i="30" l="1"/>
  <c r="C39" i="38"/>
  <c r="H35" i="36"/>
  <c r="H35" i="38" s="1"/>
  <c r="H45" i="31"/>
  <c r="I44" i="36"/>
  <c r="I44" i="38" s="1"/>
  <c r="M45" i="31"/>
  <c r="M45" i="36" s="1"/>
  <c r="C35" i="37"/>
  <c r="J44" i="37"/>
  <c r="L35" i="36"/>
  <c r="L45" i="31"/>
  <c r="J39" i="36"/>
  <c r="N44" i="36"/>
  <c r="J45" i="35"/>
  <c r="H45" i="33"/>
  <c r="K45" i="38"/>
  <c r="E35" i="37"/>
  <c r="I35" i="37"/>
  <c r="N39" i="37"/>
  <c r="F39" i="37"/>
  <c r="N44" i="37"/>
  <c r="N44" i="38" s="1"/>
  <c r="J45" i="37"/>
  <c r="I35" i="36"/>
  <c r="N45" i="31"/>
  <c r="I45" i="31"/>
  <c r="L45" i="24"/>
  <c r="G45" i="24"/>
  <c r="G45" i="37" s="1"/>
  <c r="C45" i="24"/>
  <c r="L45" i="30"/>
  <c r="N45" i="34"/>
  <c r="G35" i="37"/>
  <c r="G45" i="34"/>
  <c r="J45" i="20"/>
  <c r="F45" i="20"/>
  <c r="D45" i="22"/>
  <c r="H45" i="25"/>
  <c r="D45" i="25"/>
  <c r="G39" i="37"/>
  <c r="M32" i="38"/>
  <c r="I31" i="38"/>
  <c r="I45" i="29"/>
  <c r="N45" i="37"/>
  <c r="L39" i="36"/>
  <c r="H45" i="29"/>
  <c r="G39" i="36"/>
  <c r="F45" i="36"/>
  <c r="F45" i="37"/>
  <c r="F45" i="38" s="1"/>
  <c r="G35" i="36"/>
  <c r="G45" i="31"/>
  <c r="C35" i="36"/>
  <c r="C45" i="31"/>
  <c r="F39" i="36"/>
  <c r="H44" i="36"/>
  <c r="H44" i="38" s="1"/>
  <c r="D44" i="36"/>
  <c r="D44" i="38" s="1"/>
  <c r="M44" i="37"/>
  <c r="M44" i="38" s="1"/>
  <c r="M45" i="33"/>
  <c r="E45" i="29"/>
  <c r="E45" i="36" s="1"/>
  <c r="J39" i="38"/>
  <c r="D35" i="36"/>
  <c r="D35" i="38" s="1"/>
  <c r="D45" i="31"/>
  <c r="E44" i="36"/>
  <c r="L39" i="38"/>
  <c r="I39" i="37"/>
  <c r="E44" i="37"/>
  <c r="E44" i="38" s="1"/>
  <c r="F45" i="35"/>
  <c r="C45" i="22"/>
  <c r="C45" i="37" s="1"/>
  <c r="H45" i="22"/>
  <c r="H45" i="37" s="1"/>
  <c r="D45" i="33"/>
  <c r="M35" i="37"/>
  <c r="M35" i="38" s="1"/>
  <c r="M45" i="19"/>
  <c r="M45" i="37" s="1"/>
  <c r="M45" i="38" s="1"/>
  <c r="F44" i="37"/>
  <c r="I45" i="19"/>
  <c r="L44" i="36"/>
  <c r="G44" i="36"/>
  <c r="G44" i="38" s="1"/>
  <c r="J45" i="31"/>
  <c r="J45" i="36" s="1"/>
  <c r="D45" i="30"/>
  <c r="C45" i="28"/>
  <c r="N35" i="37"/>
  <c r="L45" i="20"/>
  <c r="G45" i="20"/>
  <c r="C45" i="20"/>
  <c r="M39" i="37"/>
  <c r="L45" i="22"/>
  <c r="L45" i="37" s="1"/>
  <c r="I45" i="25"/>
  <c r="E45" i="25"/>
  <c r="E45" i="37" s="1"/>
  <c r="E45" i="38" s="1"/>
  <c r="L45" i="33"/>
  <c r="L44" i="37"/>
  <c r="L44" i="38" s="1"/>
  <c r="L35" i="37"/>
  <c r="L35" i="38" s="1"/>
  <c r="C38" i="38"/>
  <c r="G36" i="38"/>
  <c r="J35" i="36"/>
  <c r="J35" i="38" s="1"/>
  <c r="F35" i="36"/>
  <c r="F35" i="38" s="1"/>
  <c r="N39" i="36"/>
  <c r="I39" i="36"/>
  <c r="E39" i="36"/>
  <c r="E39" i="38" s="1"/>
  <c r="N30" i="38"/>
  <c r="J30" i="38"/>
  <c r="F30" i="38"/>
  <c r="N29" i="38"/>
  <c r="J29" i="38"/>
  <c r="F29" i="38"/>
  <c r="N28" i="38"/>
  <c r="J28" i="38"/>
  <c r="F28" i="38"/>
  <c r="N27" i="38"/>
  <c r="J27" i="38"/>
  <c r="F27" i="38"/>
  <c r="N26" i="38"/>
  <c r="J26" i="38"/>
  <c r="F26" i="38"/>
  <c r="N25" i="38"/>
  <c r="J25" i="38"/>
  <c r="F25" i="38"/>
  <c r="N24" i="38"/>
  <c r="J24" i="38"/>
  <c r="F24" i="38"/>
  <c r="N23" i="38"/>
  <c r="J23" i="38"/>
  <c r="F23" i="38"/>
  <c r="N22" i="38"/>
  <c r="J22" i="38"/>
  <c r="F22" i="38"/>
  <c r="N21" i="38"/>
  <c r="J21" i="38"/>
  <c r="F21" i="38"/>
  <c r="N20" i="38"/>
  <c r="J20" i="38"/>
  <c r="F20" i="38"/>
  <c r="N19" i="38"/>
  <c r="J19" i="38"/>
  <c r="F19" i="38"/>
  <c r="N18" i="38"/>
  <c r="J18" i="38"/>
  <c r="F18" i="38"/>
  <c r="G38" i="38"/>
  <c r="K36" i="38"/>
  <c r="N17" i="38"/>
  <c r="J17" i="38"/>
  <c r="F17" i="38"/>
  <c r="N16" i="38"/>
  <c r="J16" i="38"/>
  <c r="F16" i="38"/>
  <c r="N15" i="38"/>
  <c r="J15" i="38"/>
  <c r="F15" i="38"/>
  <c r="N14" i="38"/>
  <c r="J14" i="38"/>
  <c r="F14" i="38"/>
  <c r="N13" i="38"/>
  <c r="J13" i="38"/>
  <c r="F13" i="38"/>
  <c r="N12" i="38"/>
  <c r="J12" i="38"/>
  <c r="F12" i="38"/>
  <c r="N11" i="38"/>
  <c r="J11" i="38"/>
  <c r="F11" i="38"/>
  <c r="N35" i="36"/>
  <c r="E35" i="36"/>
  <c r="M39" i="36"/>
  <c r="H39" i="36"/>
  <c r="H39" i="38" s="1"/>
  <c r="D39" i="36"/>
  <c r="D39" i="38" s="1"/>
  <c r="J44" i="36"/>
  <c r="F44" i="36"/>
  <c r="N45" i="28"/>
  <c r="N10" i="38"/>
  <c r="J10" i="38"/>
  <c r="F10" i="38"/>
  <c r="M33" i="38"/>
  <c r="E33" i="38"/>
  <c r="I32" i="38"/>
  <c r="M31" i="38"/>
  <c r="G45" i="36" l="1"/>
  <c r="G45" i="38" s="1"/>
  <c r="I45" i="36"/>
  <c r="E35" i="38"/>
  <c r="I45" i="37"/>
  <c r="I45" i="38" s="1"/>
  <c r="D45" i="36"/>
  <c r="N45" i="36"/>
  <c r="F39" i="38"/>
  <c r="J44" i="38"/>
  <c r="H45" i="36"/>
  <c r="H45" i="38" s="1"/>
  <c r="F44" i="38"/>
  <c r="I39" i="38"/>
  <c r="C45" i="36"/>
  <c r="C45" i="38" s="1"/>
  <c r="N45" i="38"/>
  <c r="D45" i="37"/>
  <c r="D45" i="38" s="1"/>
  <c r="G35" i="38"/>
  <c r="N39" i="38"/>
  <c r="C35" i="38"/>
  <c r="M39" i="38"/>
  <c r="N35" i="38"/>
  <c r="G39" i="38"/>
  <c r="J45" i="38"/>
  <c r="I35" i="38"/>
  <c r="L45" i="36"/>
  <c r="L45" i="38" s="1"/>
</calcChain>
</file>

<file path=xl/sharedStrings.xml><?xml version="1.0" encoding="utf-8"?>
<sst xmlns="http://schemas.openxmlformats.org/spreadsheetml/2006/main" count="1142" uniqueCount="125">
  <si>
    <t>Ð²ÞìºîìàôÂÚàôÜ</t>
  </si>
  <si>
    <t>ø²Ô²ø²ø²òÆ²Î²Ü ¶àðÌºðÆ øÜÜàôÂÚ²Ü ìºð²´ºðÚ²È</t>
  </si>
  <si>
    <t>²Ý³í³ñï ·áñÍ»ñÇ ÙÝ³óáñ¹Á Ñ³ßí»ïáõ Å³Ù³Ý³Ï³ßñç³ÝÇ ëÏ½µáõÙ</t>
  </si>
  <si>
    <t>êï³óí»É »Ý ·áñÍ»ñ  Ñ³ßí»ïáõ Å³Ù³Ý³Ï³ßñç³ÝáõÙ</t>
  </si>
  <si>
    <t>²Û¹ ÃíáõÙ Ñ³ÛóÇ µ³í³ñ³ñÙ³Ùµ</t>
  </si>
  <si>
    <t>Î³ñ×í»É »Ý ·áñÍ»ñ  í×éÇ Ï³Û³óáõÙáí</t>
  </si>
  <si>
    <t>Ð³Ûó»ñÁ ÃáÕÝí»É »Ý ³é³Ýó ùÝÝáõÃÛ³Ý</t>
  </si>
  <si>
    <t>¶áñÍ»ñÁ Ñ³ÝÓÝí»É »Ý ³ÛÉ ¹³ï³ñ³ÝÝ»ñÇ</t>
  </si>
  <si>
    <t>ÀÝ¹³Ù»ÝÁ ùÝÝí»É »Ý ·áñÍ»ñ  í×éÇ Ï³Û³óáõÙáí</t>
  </si>
  <si>
    <t>ÀÝ¹³Ù»ÝÁ ³í³ñïí»É »Ý ·áñÍ»ñ  (3, 5-7 ëÛáõÝ³ÏÝ»ñ)</t>
  </si>
  <si>
    <t>²í³ñïí»É »Ý ·áñÍ»ñ Ñ³ßí»ïáõ Å³Ù³Ý³Ï³ßñç³ÝáõÙ</t>
  </si>
  <si>
    <t>²Û¹ ÃíáõÙ  ù³Õ, ¹³ï, ûñ-áí Ý³Ë³ï»ëí³ÍÇó ³í»ÉÇ Å³ÙÏ»ïáõÙ</t>
  </si>
  <si>
    <t>²Ý³í³ñï ·áñÍ»ñÇ ÙÝ³óáñ¹Á Ñ³ßí»ïáõ Å³Ù³Ý³Ï³ßñç³ÝÇ í»ñçáõÙ</t>
  </si>
  <si>
    <t>²Û¹ ÃíáõÙ  ·ïÝíáõÙ »Ý 3 ³ÙëÇó ³í»ÉÇ (Ï³ë»óí³Í ·áñÍ»ñÇ Ñ»ï Ù»Ïï»Õ)</t>
  </si>
  <si>
    <t>ä»ïáõÃÛ³Ý û·ïÇÝ ÙáõÍí³Í å»ï³Ï³Ý ïáõñùÇ ã³÷Á (¹ñ³Ùáí)</t>
  </si>
  <si>
    <t>²  ù³Õ³ù³óÇ³Ï³Ý ·áñÍ»ñÇ ß³ñÅÁ</t>
  </si>
  <si>
    <t>1. ²½³ïí³ÍÝ»ñÇÝ ³ßË³ï³ÝùáõÙ í»ñ³Ï³Ý·Ý»Éáõ í»ñ³µ»ñÛ³É Ñ³Ûó»ñ</t>
  </si>
  <si>
    <t>2. ´³ÝíáñÝ»ñÇ ¨ Í³é³ÛáÕÝ»ñÇ ³ÛÉ ³ßË³ï³Ýù³ÛÇÝ í»×»ñ</t>
  </si>
  <si>
    <t>3. ²ßË.å³ñï³Ï³ÝáõÃ. Ï³ï³ñ»ÉÇë µ³Ýí.¨ Í³é³ÛáÕÝ»ñÇ ÏáÕÙÇó ÝÛáõÃ. íÝ³ëÇ Ñ³ïáõóÙ³Ý í»ñ³µ»ñÛ³É (³ßË, ûñ, 129-134 ÑÑ) Ñ³Ûó»ñ</t>
  </si>
  <si>
    <t>4. ¶ÛáõÕ. ÏáÉ»ÏïÇí ïÝï»ëáõÃÛ³Ý ³Ý¹³ÙÝ»ñÇ ÏáÕÙÇó Ý»ñÏ³Û³óí³Í Ñ³Ûó»ñ</t>
  </si>
  <si>
    <t>5. ºñ»Ë³Ý»ñÇÝ å³Ñ»Éáõ Ñ³Ù³ñ ³ÉÇÙ»ÝïÇ µéÝ³·³ÝÓÙ³Ý í»ñ³µ»ñÛ³É Ñ³Ûó»ñ</t>
  </si>
  <si>
    <t>6. Ð³ÛñáõÃÛ³Ý Ñ³ëï³ïÙ³Ý í»ñ³µ»ñÛ³É Ñ³Ûó»ñ</t>
  </si>
  <si>
    <t>7. ÌÝáÕ³Ï³Ý Çñ³íáõÝùÇó ½ñÏ»Éáõ í»ñ³µ»ñÛ³É Ñ³Ûó»ñ</t>
  </si>
  <si>
    <t>8. ²ÙáõëÝ³ÉáõÍáõÃÛ³Ý í»ñ³µ»ñÛ³É Ñ³Ûó»ñ</t>
  </si>
  <si>
    <t>9. ´Ý³Ï³ñ³ÝÇ Ñ³ïÏ³óáõÙáí íï³ñ»Éáõ í»ñ³µ»ñÛ³É Ñ³Ûó»ñ</t>
  </si>
  <si>
    <t>10. ²é³Ýó ³ÛÉ µÝ³Ï³ñ³ÝÇ Ñ³ïÏ³óÙ³Ý íï³ñ»Éáõ í»ñ³µ»ñÛ³É Ñ³Ûó»ñ</t>
  </si>
  <si>
    <t>11. ²ÛÉ µÝ³Ï³ñ³Ý³ÛÇÝ Ñ³Ûó»ñ</t>
  </si>
  <si>
    <t>12. ´Ý³ÏáõÃÛ³Ý Çñ³íáõÝùÁ ×³Ý³ã»Éáõ í»ñ³µ»ñÛ³É Ñ³Ûó»ñ</t>
  </si>
  <si>
    <t>13. ´Ý³ÏáõÃÛ³Ý Çñ³íáõÝùÁ Ïáñóñ³Í ×³Ý³ã»Éáõ í»ñ³µ»ñÛ³É Ñ³Ûó»ñ</t>
  </si>
  <si>
    <t>14. ø³Õ³ù³óÇÝ»ñÇ ë»÷³Ï³ÝáõÃÛ³Ý Çñ³íáõÝùÇ í»ñ³µ»ñÛ³É Ñ³Ûó»ñ</t>
  </si>
  <si>
    <t>15. ê»÷³Ï³ÝáõÃÛ³Ý Çñ³íáõÝùÇ í»ñ³µ»ñÛ³É Ñ³Ûó»ñ</t>
  </si>
  <si>
    <t>16.Ê»Õ³Ý¹³ÙáõÃ.Ï³Ù Ù³Ñí³Ý Ñ³Ù³ñ íÝ³ëÁ Ñ³ïáõó»Éáõ Ù³ëÇÝ Ýáñ Ñ³ñáõóí³Í Ñ³Ûó»ñ</t>
  </si>
  <si>
    <t>17. ¶áõÛùÁ í»ñ·ñÇó Ñ³Ý»Éáõ í»ñ³µ»ñÛ³É Ñ³Ûó»ñ</t>
  </si>
  <si>
    <t>18.Ð³Ûó»ñ Ñ»ÕÇÝ³ÏÇ Çñ³íáõÝùÇ í»ñ³µ»ñÛ³É í»×»ñáí</t>
  </si>
  <si>
    <t>19. Ú³Ûó»ñ ·Ûáõï³ñ³ñáõÃÛ³Ý Çñ³íáõÝùÇ í»ñ³µ»ñÛ³É í»×»ñáí</t>
  </si>
  <si>
    <t>20. ²Ýï³éÝ»ñÇ Ë³ËïáõÙÝ»ñÇ Ñ³Ù³ñ ·áõÛù³ÛÇÝ å³ï³ëË³Ý³ïíáõÃÛ³Ý í»ñ³µ»ñÛ³É Ñ³Ûó»ñ</t>
  </si>
  <si>
    <t>21. ²åûñÇÝÇ áñëÇ ¨ ÓÏ³Ý å³ß³ñÝ»ñÇ áãÝã³óÙ³Ý Ñ»ï¨³Ýùáí ³é³ç³½áó ÝÛáõÃ³Ï³Ý å³ï³ëË³Ý³ïíáõÃÛ³Ý í»ñ³µ»ñÛ³É Ñ³Ûó»ñ</t>
  </si>
  <si>
    <t>23. ¶áñÍ³ñùÝ»ñÁ ¨ å³ÛÙ³Ý³·ñ»ñÁ í³í»ñ³óÝ»Éáõ Ï³Ù ³Ýí³í»ñ ×³Ý³ã»Éáõ í»ñ³µ»ñÛ³É Ñ³Ûó»ñ</t>
  </si>
  <si>
    <t>24. ä³ïíÇ ¨ ³ñÅ³Ý³å³ïíáõÃÛ³Ý å³ßïå³ÝáõÃÛ³Ý í»ñ³µ»ñÛ³É ·áñÍ»ñ</t>
  </si>
  <si>
    <t xml:space="preserve">
25. Ð³Ûó³ÛÇÝ ³ÛÉ ·áñÍ»ñ
</t>
  </si>
  <si>
    <t>26. ÀÝ¹³Ù»ÝÁ Ñ³Ûó³ÛÇÝ í³ñáõÛÃÇ ·áñÍ»ñ (1-25 ïáÕ»ñ)</t>
  </si>
  <si>
    <t>27.Ð³ñÏ»ñÇ ³å³éùÝ»ñÇ ·³ÝÓÙ³Ý í»ñ³µ»ñÛ³É Ñ³Ûó»ñ</t>
  </si>
  <si>
    <t>28.ì³ñã³-Çñ³í³Ï³Ý Ñ³ñ³µ»ñáõÃÛáõÝÝ»ñÇó ³é³ç³ó³Í Ñ³Ûó»ñ</t>
  </si>
  <si>
    <t>29.ä»ï³Ï³Ý Ï³é³í³ñÙ³Ý Ù³ñÙÇÝÝ»ñÇ ¨ å³ßïáÝ³ï³ñ ³ÝÓ³Ýó ³åûñÇÝÇ ·áñÍáÕáõÃÛáõÝÝ»ñÇ í»ñ³µ»ñÛ³É Ñ³Ûó»ñ</t>
  </si>
  <si>
    <t xml:space="preserve">ì³ñã³-Çñ³í³Ï³Ý Ñ³ñ³µ»ñáõÃÛáõÝÝ»ñÇó </t>
  </si>
  <si>
    <t>30.ÀÝ¹³Ù»ÝÁ í³ñã³-Çñ³í³Ï³Ý Ñ³ñ³µ»ñáõÃÛáõÝÝ»ñÇó ³é³ç³ó³Í Ñ³Ûó»ñ (27-29 ïáÕ»ñ)</t>
  </si>
  <si>
    <t>31.Æñ³í³µ³Ý³Ï³Ý Ýß³Ý³ÏáõÃÛáõÝ áõÝ»óáÕ ÷³ëï»ñ Ñ³ëï³ï»Éáõ í»ñ³µ»ñÛ³É Ñ³Ûó»ñ</t>
  </si>
  <si>
    <t>32.Üáï³ñ³Ï³Ý ·áñÍáÕáõÃÛáõÝÝ»ñÇ Ï³Ù ¹ñ³Ýó Ï³ï³ñÙ³Ý Ù»ñÅÙ³Ý Ñ³Ù³ñ µáÕáùÝ»ñáí</t>
  </si>
  <si>
    <t>33.¶áñÍ»ñ ¼²¶ê-Ç Ù³ïÛ³ÝÝ»ñáõÙ áã ×Çßï ·ñ³ÝóáõÙÝ»ñÇ  í»ñ³µ»ñÛ³É ·³Ý·³ïÝ»ñÇ ³éÃÇí</t>
  </si>
  <si>
    <t>34. Ð³ïáõÏ í³ñáõÛÃÇ ³ÛÉ ·áñÍ»ñ</t>
  </si>
  <si>
    <t>35. ÀÝ¹³Ù»ÝÁ Ñ³ïáõÏ í³ñáõÛÃÇ  ·áñÍ»ñ (31-34 ïáÕ»ñ)</t>
  </si>
  <si>
    <t xml:space="preserve"> Ð³ïáõÏ í³ñáõÛÃÇ ·áñÍ»ñ</t>
  </si>
  <si>
    <t>¦²§ µ³ÅÝÇ í»ñ³µ»ñÛ³É ëïáõ·Çã Ñ³í³ë³ñáõÙÝ»ñ 1 ¨ 2 ëÛáõÝ³ÏÝ»ñÇ Ãí»ñÇ ·áõÙ³ñÁ Ñ³í³ë³ñ ¿ 8 ¨ 10 ëÛáõÝ³ÏÝ»ñÇ Ãí»ñÇ ·áõÙ³ñÇÝ: 8 ëÛáõÝ³ÏÇ ÃÇíÁ Ñ³í³ë³ñ ¿ 3,5-7 ëÛáõÝ³ÏÝ»ñÇ Ãí»ñÇ ·áõÙ³ñÇÝ:</t>
  </si>
  <si>
    <t>22. ÀÝïñ³Ï³Ý ·áñÍÁÝÃ³ó³ÛÇÝ í»ñ³µ»ñÛ³É Ñ³Ûó»ñ</t>
  </si>
  <si>
    <t>36. ÀÝ¹³Ù»ÝÁ ù³Õ³ù³óÇ³Ï³Ý ·áñÍ»ñ         (26, 30, 35)</t>
  </si>
  <si>
    <t>ÐÐ ÞÇñ³ÏÇ Ù³ñ½Ç ³é³çÇÝ ³ïÛ³ÝÇ ¹³ï³ñ³ÝÇ</t>
  </si>
  <si>
    <t>ÐÐ ì³Ûáó ÒáñÇ Ù³ñ½Ç ³é³çÇÝ ³ïÛ³ÝÇ ¹³ï³ñ³ÝÇ</t>
  </si>
  <si>
    <t>ÐÐ êÛáõÝÇùÇ Ù³ñ½Ç ³é³çÇÝ ³ïÛ³ÝÇ ¹³ï³ñ³ÝÇ</t>
  </si>
  <si>
    <t>ÐÐ  ¶»Õ³ñùáõÝÇùÇ Ù³ñ½Ç ³é³çÇÝ ³ïÛ³ÝÇ ¹³ï³ñ³ÝÇ</t>
  </si>
  <si>
    <t>ÐÐ  Îáï³ÛùÇ Ù³ñ½Ç ³é³çÇÝ ³ïÛ³ÝÇ ¹³ï³ñ³ÝÇ</t>
  </si>
  <si>
    <r>
      <t xml:space="preserve">28.ì³ñã³-Çñ³í³Ï³Ý Ñ³ñ³µ»ñáõÃÛáõÝÝ»ñÇó ³é³ç³ó³Í Ñ³Ûó»ñ </t>
    </r>
    <r>
      <rPr>
        <sz val="10"/>
        <color indexed="10"/>
        <rFont val="Times LatArm"/>
      </rPr>
      <t>ä²î</t>
    </r>
  </si>
  <si>
    <t xml:space="preserve">28.ì³ñã³-Çñ³í³Ï³Ý Ñ³ñ³µ»ñáõÃÛáõÝÝ»ñÇó ³é³ç³ó³Í Ñ³Ûó»ñ </t>
  </si>
  <si>
    <t>ºñ¨³Ý ù³Õ³ùÇ  Þ»Ý·³íÇÃ Ñ³Ù³ÛÝùÇ ³é³çÇÝ ³ïÛ³ÝÇ ¹³ï³ñ³ÝÇ</t>
  </si>
  <si>
    <t>ºñ¨³Ý ù³Õ³ùÇ  Î»ÝïñáÝ ¨ Üáñù-Ø³ñ³ß  Ñ³Ù³ÛÝùÝ»ñÇ ³é³çÇÝ ³ïÛ³ÝÇ ¹³ï³ñ³ÝÇ</t>
  </si>
  <si>
    <t>ºñ¨³Ý ù³Õ³ùÇ ²ñ³µÏÇñ ¨ ø³Ý³ù»é-¼»ÛÃáõÝ  Ñ³Ù³ÛÝùÝ»ñÇ ³é³çÇÝ ³ïÛ³ÝÇ ¹³ï³ñ³ÝÇ</t>
  </si>
  <si>
    <t>ºñ¨³Ý ù³Õ³ùÇ ¾ñ»µáõÝÇ ¨ Üáõµ³ñ³ß»Ý  Ñ³Ù³ÛÝùÝ»ñÇ ³é³çÇÝ ³ïÛ³ÝÇ ¹³ï³ñ³ÝÇ</t>
  </si>
  <si>
    <t>ºñ¨³Ý ù³Õ³ùÇ  ²í³Ý ¨ Üáñ-Üáñù Ñ³Ù³ÛÝùÝ»ñÇ ³é³çÇÝ ³ïÛ³ÝÇ ¹³ï³ñ³ÝÇ</t>
  </si>
  <si>
    <t>ºñ¨³Ý ù³Õ³ùÇ  Ø³É³ÃÇ³-ê»µ³ëïÇ³ Ñ³Ù³ÛÝùÇ ³é³çÇÝ ³ïÛ³ÝÇ ¹³ï³ñ³ÝÇ</t>
  </si>
  <si>
    <t>ºñ¨³Ý ù³Õ³ùÇ  ²ç³÷ÝÛ³Ï Ñ³Ù³ÛÝùÇ ³é³çÇÝ ³ïÛ³ÝÇ ¹³ï³ñ³ÝÇ</t>
  </si>
  <si>
    <t>ÐÐ ²ñÙ³íÇñÇ Ù³ñ½Ç ³é³çÇÝ ³ïÛ³ÝÇ ¹³ï³ñ³ÝÇ</t>
  </si>
  <si>
    <t>ÐÐ ²ñ³ñ³ïÇ Ù³ñ½Ç ³é³çÇÝ ³ïÛ³ÝÇ ¹³ï³ñ³ÝÇ</t>
  </si>
  <si>
    <t>ÐÐ ²ñ³·³ÍáïÝÇ Ù³ñ½Ç ³é³çÇÝ ³ïÛ³ÝÇ ¹³ï³ñ³ÝÇ</t>
  </si>
  <si>
    <t>ÐÐ î³íáõßÇ Ù³ñ½Ç ³é³çÇÝ ³ïÛ³ÝÇ ¹³ï³ñ³ÝÇ</t>
  </si>
  <si>
    <t>ºñ¨³Ý ù³Õ³ùÇ ³é³çÇÝ ³ïÛ³ÝÇ ¹³ï³ñ³ÝÝ»ñÇ</t>
  </si>
  <si>
    <t>ÐÐ Ù³ñ½»ñÇ ³é³çÇÝ ³ïÛ³ÝÇ ¹³ï³ñ³ÝÝ»ñÇ</t>
  </si>
  <si>
    <t>ÐÐ ³é³çÇÝ ³ïÛ³ÝÇ ¹³ï³ñ³ÝÝ»ñÇ</t>
  </si>
  <si>
    <t>2007Ã.  Ñ³Ù³ñ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</si>
  <si>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</si>
  <si>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ø³Õ³ù³óÇ³Ï³Ý ·áñÍ»ñÇ ß³ñÅÁ</t>
  </si>
  <si>
    <t xml:space="preserve">                        ²í³ñïí»É »Ý ·áñÍ»ñ Ñ³ßí»ïáõ Å³Ù³Ý³Ï³ßñç³ÝáõÙ</t>
  </si>
  <si>
    <t>êïáõ·Çã Ñ³í³ë³ñáõÙÝ»ñ                                            1 ¨ 2 ëÛáõÝ³ÏÝ»ñÇ Ãí»ñÇ ·áõÙ³ñÁ Ñ³í³ë³ñ ¿ 8 ¨ 10 ëÛáõÝ³ÏÝ»ñÇ Ãí»ñÇ ·áõÙ³ñÇÝ: 8 ëÛáõÝ³ÏÇ ÃÇíÁ Ñ³í³ë³ñ ¿ 3,5-7 ëÛáõÝ³ÏÝ»ñÇ Ãí»ñÇ ·áõÙ³ñÇÝ:</t>
  </si>
  <si>
    <t>4. ºñ»Ë³Ý»ñÇÝ å³Ñ»Éáõ Ñ³Ù³ñ ³ÉÇÙ»ÝïÇ µéÝ³·³ÝÓÙ³Ý í»ñ³µ»ñÛ³É Ñ³Ûó»ñ</t>
  </si>
  <si>
    <t>5. Ð³ÛñáõÃÛ³Ý Ñ³ëï³ïÙ³Ý í»ñ³µ»ñÛ³É Ñ³Ûó»ñ</t>
  </si>
  <si>
    <t>6. ÌÝáÕ³Ï³Ý Çñ³íáõÝùÇó ½ñÏ»Éáõ í»ñ³µ»ñÛ³É Ñ³Ûó»ñ</t>
  </si>
  <si>
    <t>7. ²ÙáõëÝ³ÉáõÍáõÃÛ³Ý í»ñ³µ»ñÛ³É Ñ³Ûó»ñ</t>
  </si>
  <si>
    <t>8. ´Ý³Ï³ñ³ÝÇ Ñ³ïÏ³óáõÙáí íï³ñ»Éáõ í»ñ³µ»ñÛ³É Ñ³Ûó»ñ</t>
  </si>
  <si>
    <t>9. ²é³Ýó ³ÛÉ µÝ³Ï³ñ³ÝÇ Ñ³ïÏ³óÙ³Ý íï³ñ»Éáõ í»ñ³µ»ñÛ³É Ñ³Ûó»ñ</t>
  </si>
  <si>
    <t>10. ²ÛÉ µÝ³Ï³ñ³Ý³ÛÇÝ Ñ³Ûó»ñ</t>
  </si>
  <si>
    <t>11. ´Ý³ÏáõÃÛ³Ý Çñ³íáõÝùÁ ×³Ý³ã»Éáõ í»ñ³µ»ñÛ³É Ñ³Ûó»ñ</t>
  </si>
  <si>
    <t>12. ´Ý³ÏáõÃÛ³Ý Çñ³íáõÝùÁ Ïáñóñ³Í ×³Ý³ã»Éáõ í»ñ³µ»ñÛ³É Ñ³Ûó»ñ</t>
  </si>
  <si>
    <t>13. ø³Õ³ù³óÇÝ»ñÇ ë»÷³Ï³ÝáõÃÛ³Ý Çñ³íáõÝùÇ í»ñ³µ»ñÛ³É Ñ³Ûó»ñ</t>
  </si>
  <si>
    <t>14. ê»÷³Ï³ÝáõÃÛ³Ý Çñ³íáõÝùÇ í»ñ³µ»ñÛ³É Ñ³Ûó»ñ</t>
  </si>
  <si>
    <t>16. ¶áõÛùÁ ³ñ·»É³ÝùÇó Ñ³Ý»Éáõ í»ñ³µ»ñÛ³É Ñ³Ûó»ñ</t>
  </si>
  <si>
    <t>17.Ð³Ûó»ñ Ñ»ÕÇÝ³ÏÇ Çñ³íáõÝùÇ í»ñ³µ»ñÛ³É í»×»ñáí</t>
  </si>
  <si>
    <t>18.Ð³Ûó»ñ ·Ûáõï³ñ³ñáõÃÛ³Ý Çñ³íáõÝùÇ í»ñ³µ»ñÛ³É í»×»ñáí</t>
  </si>
  <si>
    <t>19. ²Ýï³éÝ»ñÇ Ë³ËïáõÙÝ»ñÇ Ñ³Ù³ñ ·áõÛù³ÛÇÝ å³ï³ëË³Ý³ïíáõÃÛ³Ý í»ñ³µ»ñÛ³É Ñ³Ûó»ñ</t>
  </si>
  <si>
    <t>20. ²åûñÇÝÇ áñëÇ ¨ ÓÏ³Ý å³ß³ñÝ»ñÇ áãÝã³óÙ³Ý Ñ»ï¨³Ýùáí ³é³ç³½áó ÝÛáõÃ³Ï³Ý å³ï³ëË³Ý³ïíáõÃÛ³Ý í»ñ³µ»ñÛ³É Ñ³Ûó»ñ</t>
  </si>
  <si>
    <t>21. ÀÝïñ³Ï³Ý ·áñÍÁÝÃ³ó³ÛÇÝ í»ñ³µ»ñÛ³É Ñ³Ûó»ñ</t>
  </si>
  <si>
    <t>22. ¶áñÍ³ñùÝ»ñÁ ¨ å³ÛÙ³Ý³·ñ»ñÁ í³í»ñ³óÝ»Éáõ Ï³Ù ³Ýí³í»ñ ×³Ý³ã»Éáõ í»ñ³µ»ñÛ³É Ñ³Ûó»ñ</t>
  </si>
  <si>
    <t>23. ä³ïíÇ ¨ ³ñÅ³Ý³å³ïíáõÃÛ³Ý å³ßïå³ÝáõÃÛ³Ý í»ñ³µ»ñÛ³É ·áñÍ»ñ</t>
  </si>
  <si>
    <t xml:space="preserve">24.Ð³Ûó³ÛÇÝ ³ÛÉ ·áñÍ»ñ
</t>
  </si>
  <si>
    <t>25. ÀÝ¹³Ù»ÝÁ Ñ³Ûó³ÛÇÝ í³ñáõÛÃÇ ·áñÍ»ñ (1-25 ïáÕ»ñ)</t>
  </si>
  <si>
    <t>26.Ð³ñÏ»ñÇ ³å³éùÝ»ñÇ ·³ÝÓÙ³Ý í»ñ³µ»ñÛ³É Ñ³Ûó»ñ</t>
  </si>
  <si>
    <t>27.ì³ñã³-Çñ³í³Ï³Ý Ñ³ñ³µ»ñáõÃÛáõÝÝ»ñÇó ³é³ç³ó³Í Ñ³Ûó»ñ</t>
  </si>
  <si>
    <t>28.ä»ï³Ï³Ý Ï³é³í³ñÙ³Ý Ù³ñÙÇÝÝ»ñÇ ¨ å³ßïáÝ³ï³ñ ³ÝÓ³Ýó ³åûñÇÝÇ ·áñÍáÕáõÃÛáõÝÝ»ñÇ í»ñ³µ»ñÛ³É Ñ³Ûó»ñ</t>
  </si>
  <si>
    <t>29.ÀÝ¹³Ù»ÝÁ í³ñã³-Çñ³í³Ï³Ý Ñ³ñ³µ»ñáõÃÛáõÝÝ»ñÇó ³é³ç³ó³Í Ñ³Ûó»ñ (27-29 ïáÕ»ñ)</t>
  </si>
  <si>
    <t>30.Æñ³í³µ³Ý³Ï³Ý Ýß³Ý³ÏáõÃÛáõÝ áõÝ»óáÕ ÷³ëï»ñ Ñ³ëï³ï»Éáõ í»ñ³µ»ñÛ³É Ñ³Ûó»ñ</t>
  </si>
  <si>
    <t>31.Üáï³ñ³Ï³Ý ·áñÍáÕáõÃÛáõÝÝ»ñÇ Ï³Ù ¹ñ³Ýó Ï³ï³ñÙ³Ý Ù»ñÅÙ³Ý Ñ³Ù³ñ µáÕáùÝ»ñáí</t>
  </si>
  <si>
    <t>32.¶áñÍ»ñ øÎ²¶-Ç Ù³ïÛ³ÝÝ»ñáõÙ áã ×Çßï ·ñ³ÝóáõÙÝ»ñÇ  í»ñ³µ»ñÛ³É ·³Ý·³ïÝ»ñÇ ³éÃÇí</t>
  </si>
  <si>
    <t>33. Ð³ïáõÏ í³ñáõÛÃÇ ³ÛÉ ·áñÍ»ñ</t>
  </si>
  <si>
    <t>34. ÀÝ¹³Ù»ÝÁ Ñ³ïáõÏ í³ñáõÛÃÇ  ·áñÍ»ñ (31-34 ïáÕ»ñ)</t>
  </si>
  <si>
    <t>35. ÀÝ¹³Ù»ÝÁ ù³Õ³ù³óÇ³Ï³Ý ·áñÍ»ñ         (26, 30, 35)</t>
  </si>
  <si>
    <t>2. ²ßË³ï³Ýù³ÛÇÝ í»×»ñ</t>
  </si>
  <si>
    <t>15.Ê»Õ³Ý¹³ÙáõÃ.Ï³Ù Ù³Ñí³Ý Ñ³Ù³ñ íÝ³ëÁ Ñ³ïáõó»Éáõ Ù³ëÇÝ Ñ³ñáõóí³Í Ñ³Ûó»ñ</t>
  </si>
  <si>
    <t>2007Ã   Ñ³Ù³ñ</t>
  </si>
  <si>
    <t>2007Ã -Ç   Ñ³Ù³ñ</t>
  </si>
  <si>
    <t>2007Ã .  Ñ³Ù³ñ</t>
  </si>
  <si>
    <t>2007Ã.   Ñ³Ù³ñ</t>
  </si>
  <si>
    <t>2007Ã. Ñ³Ù³ñ</t>
  </si>
  <si>
    <t>ÐÐ Èáéáõ Ù³ñ½Ç ³é³çÇÝ ³ïÛ³ÝÇ ¹³ï³ñ³ÝÇ 2007Ã. Ñ³ßí»ïíáõÃÛáõÝ</t>
  </si>
  <si>
    <t>2007Ã  Ñ³Ù³ñ</t>
  </si>
  <si>
    <t>2007Ã..  Ñ³Ù³ñ</t>
  </si>
  <si>
    <t xml:space="preserve">            </t>
  </si>
  <si>
    <t xml:space="preserve"> </t>
  </si>
  <si>
    <t xml:space="preserve"> ¸³ï³Ï³Ý åñ³ÏïÇÏ³ÛÇ ³Ù÷á÷Ù³Ý í³ñãáõÃÛ³Ý å»ïª                                   Î. öáÉ³¹Û³Ý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</si>
</sst>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sz val="10"/>
      <name val="Arial LatArm"/>
      <family val="2"/>
    </font>
    <font>
      <sz val="10"/>
      <name val="Times LatArm"/>
    </font>
    <font>
      <sz val="11"/>
      <name val="Times LatArm"/>
    </font>
    <font>
      <sz val="12"/>
      <name val="Arial LatArm"/>
      <family val="2"/>
    </font>
    <font>
      <b/>
      <i/>
      <sz val="12"/>
      <name val="Arial LatArm"/>
      <family val="2"/>
    </font>
    <font>
      <sz val="10"/>
      <color indexed="10"/>
      <name val="Times LatArm"/>
    </font>
    <font>
      <sz val="9"/>
      <name val="Arial LatArm"/>
      <family val="2"/>
    </font>
    <font>
      <sz val="12"/>
      <name val="Times Armenian"/>
      <family val="1"/>
    </font>
    <font>
      <sz val="14"/>
      <name val="Times Armeni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2" fontId="0" fillId="0" borderId="0" xfId="0" applyNumberFormat="1" applyAlignment="1">
      <alignment wrapText="1"/>
    </xf>
    <xf numFmtId="2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Alignment="1"/>
    <xf numFmtId="0" fontId="2" fillId="0" borderId="1" xfId="0" applyFont="1" applyBorder="1" applyAlignment="1"/>
    <xf numFmtId="2" fontId="2" fillId="0" borderId="1" xfId="0" applyNumberFormat="1" applyFont="1" applyBorder="1" applyAlignment="1">
      <alignment vertical="center" textRotation="90" wrapText="1"/>
    </xf>
    <xf numFmtId="0" fontId="1" fillId="0" borderId="0" xfId="0" applyNumberFormat="1" applyFont="1" applyAlignment="1">
      <alignment vertical="center" wrapText="1"/>
    </xf>
    <xf numFmtId="2" fontId="1" fillId="0" borderId="0" xfId="0" applyNumberFormat="1" applyFont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2" fontId="3" fillId="0" borderId="0" xfId="0" applyNumberFormat="1" applyFont="1" applyBorder="1" applyAlignment="1">
      <alignment vertical="center" wrapText="1"/>
    </xf>
    <xf numFmtId="2" fontId="1" fillId="0" borderId="0" xfId="0" applyNumberFormat="1" applyFont="1" applyBorder="1" applyAlignment="1">
      <alignment vertical="center" wrapText="1"/>
    </xf>
    <xf numFmtId="0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4" fillId="0" borderId="1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1" fillId="0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vertical="center" wrapText="1"/>
    </xf>
    <xf numFmtId="2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2" fontId="2" fillId="0" borderId="0" xfId="0" applyNumberFormat="1" applyFont="1" applyFill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/>
    <xf numFmtId="2" fontId="3" fillId="0" borderId="0" xfId="0" applyNumberFormat="1" applyFont="1" applyFill="1" applyBorder="1" applyAlignment="1">
      <alignment vertical="center" wrapText="1"/>
    </xf>
    <xf numFmtId="2" fontId="1" fillId="0" borderId="0" xfId="0" applyNumberFormat="1" applyFont="1" applyFill="1" applyBorder="1" applyAlignment="1">
      <alignment vertical="center" wrapText="1"/>
    </xf>
    <xf numFmtId="2" fontId="1" fillId="0" borderId="0" xfId="0" applyNumberFormat="1" applyFont="1" applyFill="1" applyAlignment="1">
      <alignment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left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8" fillId="0" borderId="0" xfId="0" applyNumberFormat="1" applyFont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center" vertical="center"/>
    </xf>
    <xf numFmtId="2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horizontal="left" vertical="top" wrapText="1"/>
    </xf>
    <xf numFmtId="2" fontId="2" fillId="0" borderId="1" xfId="0" applyNumberFormat="1" applyFont="1" applyFill="1" applyBorder="1" applyAlignment="1">
      <alignment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wrapText="1"/>
    </xf>
    <xf numFmtId="2" fontId="2" fillId="2" borderId="1" xfId="0" applyNumberFormat="1" applyFont="1" applyFill="1" applyBorder="1" applyAlignment="1">
      <alignment horizontal="left" vertical="center" wrapText="1"/>
    </xf>
    <xf numFmtId="2" fontId="2" fillId="3" borderId="1" xfId="0" applyNumberFormat="1" applyFont="1" applyFill="1" applyBorder="1" applyAlignment="1">
      <alignment horizontal="left" vertical="center" wrapText="1"/>
    </xf>
    <xf numFmtId="2" fontId="2" fillId="3" borderId="1" xfId="0" applyNumberFormat="1" applyFont="1" applyFill="1" applyBorder="1" applyAlignment="1">
      <alignment wrapText="1"/>
    </xf>
    <xf numFmtId="0" fontId="2" fillId="0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R421"/>
  <sheetViews>
    <sheetView tabSelected="1" view="pageBreakPreview" topLeftCell="A37" zoomScaleNormal="100" zoomScaleSheetLayoutView="120" workbookViewId="0">
      <selection activeCell="K52" sqref="K52"/>
    </sheetView>
  </sheetViews>
  <sheetFormatPr defaultRowHeight="12.75" x14ac:dyDescent="0.2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3" style="14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75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 t="s">
        <v>114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80</v>
      </c>
      <c r="B6" s="85"/>
      <c r="C6" s="84"/>
      <c r="D6" s="84"/>
      <c r="E6" s="84" t="s">
        <v>78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79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8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68">
        <v>1</v>
      </c>
      <c r="D9" s="69">
        <v>2</v>
      </c>
      <c r="E9" s="69">
        <v>3</v>
      </c>
      <c r="F9" s="68">
        <v>4</v>
      </c>
      <c r="G9" s="69">
        <v>5</v>
      </c>
      <c r="H9" s="69">
        <v>6</v>
      </c>
      <c r="I9" s="68">
        <v>7</v>
      </c>
      <c r="J9" s="69">
        <v>8</v>
      </c>
      <c r="K9" s="69">
        <v>9</v>
      </c>
      <c r="L9" s="68">
        <v>10</v>
      </c>
      <c r="M9" s="69">
        <v>11</v>
      </c>
      <c r="N9" s="69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72">
        <f>SUM(Marzer!C10+Erevan!C10)</f>
        <v>25</v>
      </c>
      <c r="D10" s="72">
        <f>SUM(Marzer!D10+Erevan!D10)</f>
        <v>193</v>
      </c>
      <c r="E10" s="72">
        <f>SUM(Marzer!E10+Erevan!E10)</f>
        <v>147</v>
      </c>
      <c r="F10" s="72">
        <f>SUM(Marzer!F10+Erevan!F10)</f>
        <v>93</v>
      </c>
      <c r="G10" s="72">
        <f>SUM(Marzer!G10+Erevan!G10)</f>
        <v>17</v>
      </c>
      <c r="H10" s="72">
        <f>SUM(Marzer!H10+Erevan!H10)</f>
        <v>19</v>
      </c>
      <c r="I10" s="72">
        <f>SUM(Marzer!I10+Erevan!I10)</f>
        <v>6</v>
      </c>
      <c r="J10" s="72">
        <f>SUM(Marzer!J10+Erevan!J10)</f>
        <v>189</v>
      </c>
      <c r="K10" s="72">
        <f>SUM(Marzer!K10+Erevan!K10)</f>
        <v>0</v>
      </c>
      <c r="L10" s="72">
        <f>SUM(Marzer!L10+Erevan!L10)</f>
        <v>29</v>
      </c>
      <c r="M10" s="72">
        <f>SUM(Marzer!M10+Erevan!M10)</f>
        <v>0</v>
      </c>
      <c r="N10" s="72">
        <f>SUM(Marzer!N10+Erevan!N10)</f>
        <v>12000</v>
      </c>
      <c r="O10" s="2"/>
      <c r="P10" s="2"/>
      <c r="Q10" s="2"/>
      <c r="R10" s="2"/>
    </row>
    <row r="11" spans="1:18" s="3" customFormat="1" ht="30" customHeight="1" x14ac:dyDescent="0.2">
      <c r="A11" s="76" t="s">
        <v>112</v>
      </c>
      <c r="B11" s="76"/>
      <c r="C11" s="72">
        <f>SUM(Marzer!C11+Erevan!C11)</f>
        <v>79</v>
      </c>
      <c r="D11" s="72">
        <f>SUM(Marzer!D11+Erevan!D11)</f>
        <v>739</v>
      </c>
      <c r="E11" s="72">
        <f>SUM(Marzer!E11+Erevan!E11)</f>
        <v>638</v>
      </c>
      <c r="F11" s="72">
        <f>SUM(Marzer!F11+Erevan!F11)</f>
        <v>601</v>
      </c>
      <c r="G11" s="72">
        <f>SUM(Marzer!G11+Erevan!G11)</f>
        <v>33</v>
      </c>
      <c r="H11" s="72">
        <f>SUM(Marzer!H11+Erevan!H11)</f>
        <v>77</v>
      </c>
      <c r="I11" s="72">
        <f>SUM(Marzer!I11+Erevan!I11)</f>
        <v>8</v>
      </c>
      <c r="J11" s="72">
        <f>SUM(Marzer!J11+Erevan!J11)</f>
        <v>756</v>
      </c>
      <c r="K11" s="72">
        <f>SUM(Marzer!K11+Erevan!K11)</f>
        <v>0</v>
      </c>
      <c r="L11" s="72">
        <f>SUM(Marzer!L11+Erevan!L11)</f>
        <v>62</v>
      </c>
      <c r="M11" s="72">
        <f>SUM(Marzer!M11+Erevan!M11)</f>
        <v>1</v>
      </c>
      <c r="N11" s="72">
        <f>SUM(Marzer!N11+Erevan!N11)</f>
        <v>279462</v>
      </c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72">
        <f>SUM(Marzer!C12+Erevan!C12)</f>
        <v>4</v>
      </c>
      <c r="D12" s="72">
        <f>SUM(Marzer!D12+Erevan!D12)</f>
        <v>34</v>
      </c>
      <c r="E12" s="72">
        <f>SUM(Marzer!E12+Erevan!E12)</f>
        <v>18</v>
      </c>
      <c r="F12" s="72">
        <f>SUM(Marzer!F12+Erevan!F12)</f>
        <v>17</v>
      </c>
      <c r="G12" s="72">
        <f>SUM(Marzer!G12+Erevan!G12)</f>
        <v>2</v>
      </c>
      <c r="H12" s="72">
        <f>SUM(Marzer!H12+Erevan!H12)</f>
        <v>13</v>
      </c>
      <c r="I12" s="72">
        <f>SUM(Marzer!I12+Erevan!I12)</f>
        <v>1</v>
      </c>
      <c r="J12" s="72">
        <f>SUM(Marzer!J12+Erevan!J12)</f>
        <v>34</v>
      </c>
      <c r="K12" s="72">
        <f>SUM(Marzer!K12+Erevan!K12)</f>
        <v>0</v>
      </c>
      <c r="L12" s="72">
        <f>SUM(Marzer!L12+Erevan!L12)</f>
        <v>4</v>
      </c>
      <c r="M12" s="72">
        <f>SUM(Marzer!M12+Erevan!M12)</f>
        <v>2</v>
      </c>
      <c r="N12" s="72">
        <f>SUM(Marzer!N12+Erevan!N12)</f>
        <v>83000</v>
      </c>
      <c r="O12" s="2"/>
      <c r="P12" s="2"/>
      <c r="Q12" s="2"/>
      <c r="R12" s="2"/>
    </row>
    <row r="13" spans="1:18" s="3" customFormat="1" ht="0.75" customHeight="1" x14ac:dyDescent="0.2">
      <c r="A13" s="76"/>
      <c r="B13" s="76"/>
      <c r="C13" s="72">
        <f>SUM(Marzer!C13+Erevan!C13)</f>
        <v>0</v>
      </c>
      <c r="D13" s="72">
        <f>SUM(Marzer!D13+Erevan!D13)</f>
        <v>0</v>
      </c>
      <c r="E13" s="72">
        <f>SUM(Marzer!E13+Erevan!E13)</f>
        <v>0</v>
      </c>
      <c r="F13" s="72">
        <f>SUM(Marzer!F13+Erevan!F13)</f>
        <v>0</v>
      </c>
      <c r="G13" s="72">
        <f>SUM(Marzer!G13+Erevan!G13)</f>
        <v>0</v>
      </c>
      <c r="H13" s="72">
        <f>SUM(Marzer!H13+Erevan!H13)</f>
        <v>0</v>
      </c>
      <c r="I13" s="72">
        <f>SUM(Marzer!I13+Erevan!I13)</f>
        <v>0</v>
      </c>
      <c r="J13" s="72">
        <f>SUM(Marzer!J13+Erevan!J13)</f>
        <v>0</v>
      </c>
      <c r="K13" s="72">
        <f>SUM(Marzer!K13+Erevan!K13)</f>
        <v>0</v>
      </c>
      <c r="L13" s="72">
        <f>SUM(Marzer!L13+Erevan!L13)</f>
        <v>0</v>
      </c>
      <c r="M13" s="72">
        <f>SUM(Marzer!M13+Erevan!M13)</f>
        <v>0</v>
      </c>
      <c r="N13" s="72">
        <f>SUM(Marzer!N13+Erevan!N13)</f>
        <v>0</v>
      </c>
      <c r="O13" s="2"/>
      <c r="P13" s="2"/>
      <c r="Q13" s="2"/>
      <c r="R13" s="2"/>
    </row>
    <row r="14" spans="1:18" s="3" customFormat="1" ht="31.5" customHeight="1" x14ac:dyDescent="0.2">
      <c r="A14" s="76" t="s">
        <v>81</v>
      </c>
      <c r="B14" s="76"/>
      <c r="C14" s="72">
        <f>SUM(Marzer!C14+Erevan!C14)</f>
        <v>67</v>
      </c>
      <c r="D14" s="72">
        <f>SUM(Marzer!D14+Erevan!D14)</f>
        <v>1008</v>
      </c>
      <c r="E14" s="72">
        <f>SUM(Marzer!E14+Erevan!E14)</f>
        <v>768</v>
      </c>
      <c r="F14" s="72">
        <f>SUM(Marzer!F14+Erevan!F14)</f>
        <v>716</v>
      </c>
      <c r="G14" s="72">
        <f>SUM(Marzer!G14+Erevan!G14)</f>
        <v>77</v>
      </c>
      <c r="H14" s="72">
        <f>SUM(Marzer!H14+Erevan!H14)</f>
        <v>125</v>
      </c>
      <c r="I14" s="72">
        <f>SUM(Marzer!I14+Erevan!I14)</f>
        <v>2</v>
      </c>
      <c r="J14" s="72">
        <f>SUM(Marzer!J14+Erevan!J14)</f>
        <v>972</v>
      </c>
      <c r="K14" s="72">
        <f>SUM(Marzer!K14+Erevan!K14)</f>
        <v>0</v>
      </c>
      <c r="L14" s="72">
        <f>SUM(Marzer!L14+Erevan!L14)</f>
        <v>103</v>
      </c>
      <c r="M14" s="72">
        <f>SUM(Marzer!M14+Erevan!M14)</f>
        <v>5</v>
      </c>
      <c r="N14" s="72">
        <f>SUM(Marzer!N14+Erevan!N14)</f>
        <v>194640</v>
      </c>
      <c r="O14" s="2"/>
      <c r="P14" s="2"/>
      <c r="Q14" s="2"/>
      <c r="R14" s="2"/>
    </row>
    <row r="15" spans="1:18" s="3" customFormat="1" ht="30" customHeight="1" x14ac:dyDescent="0.2">
      <c r="A15" s="76" t="s">
        <v>82</v>
      </c>
      <c r="B15" s="76"/>
      <c r="C15" s="72">
        <f>SUM(Marzer!C15+Erevan!C15)</f>
        <v>13</v>
      </c>
      <c r="D15" s="72">
        <f>SUM(Marzer!D15+Erevan!D15)</f>
        <v>153</v>
      </c>
      <c r="E15" s="72">
        <f>SUM(Marzer!E15+Erevan!E15)</f>
        <v>112</v>
      </c>
      <c r="F15" s="72">
        <f>SUM(Marzer!F15+Erevan!F15)</f>
        <v>106</v>
      </c>
      <c r="G15" s="72">
        <f>SUM(Marzer!G15+Erevan!G15)</f>
        <v>7</v>
      </c>
      <c r="H15" s="72">
        <f>SUM(Marzer!H15+Erevan!H15)</f>
        <v>33</v>
      </c>
      <c r="I15" s="72">
        <f>SUM(Marzer!I15+Erevan!I15)</f>
        <v>1</v>
      </c>
      <c r="J15" s="72">
        <f>SUM(Marzer!J15+Erevan!J15)</f>
        <v>153</v>
      </c>
      <c r="K15" s="72">
        <f>SUM(Marzer!K15+Erevan!K15)</f>
        <v>6</v>
      </c>
      <c r="L15" s="72">
        <f>SUM(Marzer!L15+Erevan!L15)</f>
        <v>13</v>
      </c>
      <c r="M15" s="72">
        <f>SUM(Marzer!M15+Erevan!M15)</f>
        <v>3</v>
      </c>
      <c r="N15" s="72">
        <f>SUM(Marzer!N15+Erevan!N15)</f>
        <v>453500</v>
      </c>
      <c r="O15" s="2"/>
      <c r="P15" s="2"/>
      <c r="Q15" s="2"/>
      <c r="R15" s="2"/>
    </row>
    <row r="16" spans="1:18" s="3" customFormat="1" ht="27.75" customHeight="1" x14ac:dyDescent="0.2">
      <c r="A16" s="76" t="s">
        <v>83</v>
      </c>
      <c r="B16" s="76"/>
      <c r="C16" s="72">
        <f>SUM(Marzer!C16+Erevan!C16)</f>
        <v>8</v>
      </c>
      <c r="D16" s="72">
        <f>SUM(Marzer!D16+Erevan!D16)</f>
        <v>56</v>
      </c>
      <c r="E16" s="72">
        <f>SUM(Marzer!E16+Erevan!E16)</f>
        <v>34</v>
      </c>
      <c r="F16" s="72">
        <f>SUM(Marzer!F16+Erevan!F16)</f>
        <v>28</v>
      </c>
      <c r="G16" s="72">
        <f>SUM(Marzer!G16+Erevan!G16)</f>
        <v>4</v>
      </c>
      <c r="H16" s="72">
        <f>SUM(Marzer!H16+Erevan!H16)</f>
        <v>18</v>
      </c>
      <c r="I16" s="72">
        <f>SUM(Marzer!I16+Erevan!I16)</f>
        <v>0</v>
      </c>
      <c r="J16" s="72">
        <f>SUM(Marzer!J16+Erevan!J16)</f>
        <v>56</v>
      </c>
      <c r="K16" s="72">
        <f>SUM(Marzer!K16+Erevan!K16)</f>
        <v>0</v>
      </c>
      <c r="L16" s="72">
        <f>SUM(Marzer!L16+Erevan!L16)</f>
        <v>8</v>
      </c>
      <c r="M16" s="72">
        <f>SUM(Marzer!M16+Erevan!M16)</f>
        <v>0</v>
      </c>
      <c r="N16" s="72">
        <f>SUM(Marzer!N16+Erevan!N16)</f>
        <v>198000</v>
      </c>
      <c r="O16" s="2"/>
      <c r="P16" s="2"/>
      <c r="Q16" s="2"/>
      <c r="R16" s="2"/>
    </row>
    <row r="17" spans="1:18" s="3" customFormat="1" ht="15.75" x14ac:dyDescent="0.2">
      <c r="A17" s="83" t="s">
        <v>84</v>
      </c>
      <c r="B17" s="83"/>
      <c r="C17" s="72">
        <f>SUM(Marzer!C17+Erevan!C17)</f>
        <v>149</v>
      </c>
      <c r="D17" s="72">
        <f>SUM(Marzer!D17+Erevan!D17)</f>
        <v>1746</v>
      </c>
      <c r="E17" s="72">
        <f>SUM(Marzer!E17+Erevan!E17)</f>
        <v>1320</v>
      </c>
      <c r="F17" s="72">
        <f>SUM(Marzer!F17+Erevan!F17)</f>
        <v>1304</v>
      </c>
      <c r="G17" s="72">
        <f>SUM(Marzer!G17+Erevan!G17)</f>
        <v>117</v>
      </c>
      <c r="H17" s="72">
        <f>SUM(Marzer!H17+Erevan!H17)</f>
        <v>250</v>
      </c>
      <c r="I17" s="72">
        <f>SUM(Marzer!I17+Erevan!I17)</f>
        <v>16</v>
      </c>
      <c r="J17" s="72">
        <f>SUM(Marzer!J17+Erevan!J17)</f>
        <v>1703</v>
      </c>
      <c r="K17" s="72">
        <f>SUM(Marzer!K17+Erevan!K17)</f>
        <v>16</v>
      </c>
      <c r="L17" s="72">
        <f>SUM(Marzer!L17+Erevan!L17)</f>
        <v>192</v>
      </c>
      <c r="M17" s="72">
        <f>SUM(Marzer!M17+Erevan!M17)</f>
        <v>3</v>
      </c>
      <c r="N17" s="72">
        <f>SUM(Marzer!N17+Erevan!N17)</f>
        <v>6665160</v>
      </c>
      <c r="O17" s="2"/>
      <c r="P17" s="2"/>
      <c r="Q17" s="2"/>
      <c r="R17" s="2"/>
    </row>
    <row r="18" spans="1:18" s="3" customFormat="1" ht="27" customHeight="1" x14ac:dyDescent="0.2">
      <c r="A18" s="76" t="s">
        <v>85</v>
      </c>
      <c r="B18" s="76"/>
      <c r="C18" s="72">
        <f>SUM(Marzer!C18+Erevan!C18)</f>
        <v>8</v>
      </c>
      <c r="D18" s="72">
        <f>SUM(Marzer!D18+Erevan!D18)</f>
        <v>65</v>
      </c>
      <c r="E18" s="72">
        <f>SUM(Marzer!E18+Erevan!E18)</f>
        <v>47</v>
      </c>
      <c r="F18" s="72">
        <f>SUM(Marzer!F18+Erevan!F18)</f>
        <v>43</v>
      </c>
      <c r="G18" s="72">
        <f>SUM(Marzer!G18+Erevan!G18)</f>
        <v>11</v>
      </c>
      <c r="H18" s="72">
        <f>SUM(Marzer!H18+Erevan!H18)</f>
        <v>10</v>
      </c>
      <c r="I18" s="72">
        <f>SUM(Marzer!I18+Erevan!I18)</f>
        <v>0</v>
      </c>
      <c r="J18" s="72">
        <f>SUM(Marzer!J18+Erevan!J18)</f>
        <v>68</v>
      </c>
      <c r="K18" s="72">
        <f>SUM(Marzer!K18+Erevan!K18)</f>
        <v>0</v>
      </c>
      <c r="L18" s="72">
        <f>SUM(Marzer!L18+Erevan!L18)</f>
        <v>5</v>
      </c>
      <c r="M18" s="72">
        <f>SUM(Marzer!M18+Erevan!M18)</f>
        <v>2</v>
      </c>
      <c r="N18" s="72">
        <f>SUM(Marzer!N18+Erevan!N18)</f>
        <v>215000</v>
      </c>
      <c r="O18" s="2"/>
      <c r="P18" s="2"/>
      <c r="Q18" s="2"/>
      <c r="R18" s="2"/>
    </row>
    <row r="19" spans="1:18" s="3" customFormat="1" ht="30" customHeight="1" x14ac:dyDescent="0.2">
      <c r="A19" s="76" t="s">
        <v>86</v>
      </c>
      <c r="B19" s="76"/>
      <c r="C19" s="72">
        <f>SUM(Marzer!C19+Erevan!C19)</f>
        <v>78</v>
      </c>
      <c r="D19" s="72">
        <f>SUM(Marzer!D19+Erevan!D19)</f>
        <v>373</v>
      </c>
      <c r="E19" s="72">
        <f>SUM(Marzer!E19+Erevan!E19)</f>
        <v>258</v>
      </c>
      <c r="F19" s="72">
        <f>SUM(Marzer!F19+Erevan!F19)</f>
        <v>226</v>
      </c>
      <c r="G19" s="72">
        <f>SUM(Marzer!G19+Erevan!G19)</f>
        <v>50</v>
      </c>
      <c r="H19" s="72">
        <f>SUM(Marzer!H19+Erevan!H19)</f>
        <v>85</v>
      </c>
      <c r="I19" s="72">
        <f>SUM(Marzer!I19+Erevan!I19)</f>
        <v>2</v>
      </c>
      <c r="J19" s="72">
        <f>SUM(Marzer!J19+Erevan!J19)</f>
        <v>395</v>
      </c>
      <c r="K19" s="72">
        <f>SUM(Marzer!K19+Erevan!K19)</f>
        <v>7</v>
      </c>
      <c r="L19" s="72">
        <f>SUM(Marzer!L19+Erevan!L19)</f>
        <v>56</v>
      </c>
      <c r="M19" s="72">
        <f>SUM(Marzer!M19+Erevan!M19)</f>
        <v>3</v>
      </c>
      <c r="N19" s="72">
        <f>SUM(Marzer!N19+Erevan!N19)</f>
        <v>1346192</v>
      </c>
      <c r="O19" s="2"/>
      <c r="P19" s="2"/>
      <c r="Q19" s="2"/>
      <c r="R19" s="2"/>
    </row>
    <row r="20" spans="1:18" s="3" customFormat="1" ht="15.75" x14ac:dyDescent="0.2">
      <c r="A20" s="81" t="s">
        <v>87</v>
      </c>
      <c r="B20" s="81"/>
      <c r="C20" s="72">
        <f>SUM(Marzer!C20+Erevan!C20)</f>
        <v>102</v>
      </c>
      <c r="D20" s="72">
        <f>SUM(Marzer!D20+Erevan!D20)</f>
        <v>562</v>
      </c>
      <c r="E20" s="72">
        <f>SUM(Marzer!E20+Erevan!E20)</f>
        <v>289</v>
      </c>
      <c r="F20" s="72">
        <f>SUM(Marzer!F20+Erevan!F20)</f>
        <v>229</v>
      </c>
      <c r="G20" s="72">
        <f>SUM(Marzer!G20+Erevan!G20)</f>
        <v>98</v>
      </c>
      <c r="H20" s="72">
        <f>SUM(Marzer!H20+Erevan!H20)</f>
        <v>171</v>
      </c>
      <c r="I20" s="72">
        <f>SUM(Marzer!I20+Erevan!I20)</f>
        <v>10</v>
      </c>
      <c r="J20" s="72">
        <f>SUM(Marzer!J20+Erevan!J20)</f>
        <v>568</v>
      </c>
      <c r="K20" s="72">
        <f>SUM(Marzer!K20+Erevan!K20)</f>
        <v>14</v>
      </c>
      <c r="L20" s="72">
        <f>SUM(Marzer!L20+Erevan!L20)</f>
        <v>96</v>
      </c>
      <c r="M20" s="72">
        <f>SUM(Marzer!M20+Erevan!M20)</f>
        <v>15</v>
      </c>
      <c r="N20" s="72">
        <f>SUM(Marzer!N20+Erevan!N20)</f>
        <v>1785490</v>
      </c>
      <c r="O20" s="2"/>
      <c r="P20" s="2"/>
      <c r="Q20" s="2"/>
      <c r="R20" s="2"/>
    </row>
    <row r="21" spans="1:18" s="3" customFormat="1" ht="27.75" customHeight="1" x14ac:dyDescent="0.2">
      <c r="A21" s="76" t="s">
        <v>88</v>
      </c>
      <c r="B21" s="76"/>
      <c r="C21" s="72">
        <f>SUM(Marzer!C21+Erevan!C21)</f>
        <v>28</v>
      </c>
      <c r="D21" s="72">
        <f>SUM(Marzer!D21+Erevan!D21)</f>
        <v>100</v>
      </c>
      <c r="E21" s="72">
        <f>SUM(Marzer!E21+Erevan!E21)</f>
        <v>67</v>
      </c>
      <c r="F21" s="72">
        <f>SUM(Marzer!F21+Erevan!F21)</f>
        <v>41</v>
      </c>
      <c r="G21" s="72">
        <f>SUM(Marzer!G21+Erevan!G21)</f>
        <v>19</v>
      </c>
      <c r="H21" s="72">
        <f>SUM(Marzer!H21+Erevan!H21)</f>
        <v>28</v>
      </c>
      <c r="I21" s="72">
        <f>SUM(Marzer!I21+Erevan!I21)</f>
        <v>0</v>
      </c>
      <c r="J21" s="72">
        <f>SUM(Marzer!J21+Erevan!J21)</f>
        <v>114</v>
      </c>
      <c r="K21" s="72">
        <f>SUM(Marzer!K21+Erevan!K21)</f>
        <v>0</v>
      </c>
      <c r="L21" s="72">
        <f>SUM(Marzer!L21+Erevan!L21)</f>
        <v>14</v>
      </c>
      <c r="M21" s="72">
        <f>SUM(Marzer!M21+Erevan!M21)</f>
        <v>1</v>
      </c>
      <c r="N21" s="72">
        <f>SUM(Marzer!N21+Erevan!N21)</f>
        <v>340500</v>
      </c>
      <c r="O21" s="2"/>
      <c r="P21" s="2"/>
      <c r="Q21" s="2"/>
      <c r="R21" s="2"/>
    </row>
    <row r="22" spans="1:18" s="3" customFormat="1" ht="35.25" customHeight="1" x14ac:dyDescent="0.2">
      <c r="A22" s="76" t="s">
        <v>89</v>
      </c>
      <c r="B22" s="76"/>
      <c r="C22" s="72">
        <f>SUM(Marzer!C22+Erevan!C22)</f>
        <v>44</v>
      </c>
      <c r="D22" s="72">
        <f>SUM(Marzer!D22+Erevan!D22)</f>
        <v>238</v>
      </c>
      <c r="E22" s="72">
        <f>SUM(Marzer!E22+Erevan!E22)</f>
        <v>140</v>
      </c>
      <c r="F22" s="72">
        <f>SUM(Marzer!F22+Erevan!F22)</f>
        <v>125</v>
      </c>
      <c r="G22" s="72">
        <f>SUM(Marzer!G22+Erevan!G22)</f>
        <v>21</v>
      </c>
      <c r="H22" s="72">
        <f>SUM(Marzer!H22+Erevan!H22)</f>
        <v>63</v>
      </c>
      <c r="I22" s="72">
        <f>SUM(Marzer!I22+Erevan!I22)</f>
        <v>2</v>
      </c>
      <c r="J22" s="72">
        <f>SUM(Marzer!J22+Erevan!J22)</f>
        <v>226</v>
      </c>
      <c r="K22" s="72">
        <f>SUM(Marzer!K22+Erevan!K22)</f>
        <v>3</v>
      </c>
      <c r="L22" s="72">
        <f>SUM(Marzer!L22+Erevan!L22)</f>
        <v>56</v>
      </c>
      <c r="M22" s="72">
        <f>SUM(Marzer!M22+Erevan!M22)</f>
        <v>4</v>
      </c>
      <c r="N22" s="72">
        <f>SUM(Marzer!N22+Erevan!N22)</f>
        <v>950600</v>
      </c>
      <c r="O22" s="2"/>
      <c r="P22" s="2"/>
      <c r="Q22" s="2"/>
      <c r="R22" s="2"/>
    </row>
    <row r="23" spans="1:18" s="3" customFormat="1" ht="28.5" customHeight="1" x14ac:dyDescent="0.2">
      <c r="A23" s="81" t="s">
        <v>90</v>
      </c>
      <c r="B23" s="81"/>
      <c r="C23" s="72">
        <f>SUM(Marzer!C23+Erevan!C23)</f>
        <v>177</v>
      </c>
      <c r="D23" s="72">
        <f>SUM(Marzer!D23+Erevan!D23)</f>
        <v>1018</v>
      </c>
      <c r="E23" s="72">
        <f>SUM(Marzer!E23+Erevan!E23)</f>
        <v>655</v>
      </c>
      <c r="F23" s="72">
        <f>SUM(Marzer!F23+Erevan!F23)</f>
        <v>535</v>
      </c>
      <c r="G23" s="72">
        <f>SUM(Marzer!G23+Erevan!G23)</f>
        <v>122</v>
      </c>
      <c r="H23" s="72">
        <f>SUM(Marzer!H23+Erevan!H23)</f>
        <v>207</v>
      </c>
      <c r="I23" s="72">
        <f>SUM(Marzer!I23+Erevan!I23)</f>
        <v>20</v>
      </c>
      <c r="J23" s="72">
        <f>SUM(Marzer!J23+Erevan!J23)</f>
        <v>1004</v>
      </c>
      <c r="K23" s="72">
        <f>SUM(Marzer!K23+Erevan!K23)</f>
        <v>1</v>
      </c>
      <c r="L23" s="72">
        <f>SUM(Marzer!L23+Erevan!L23)</f>
        <v>191</v>
      </c>
      <c r="M23" s="72">
        <f>SUM(Marzer!M23+Erevan!M23)</f>
        <v>5</v>
      </c>
      <c r="N23" s="72">
        <f>SUM(Marzer!N23+Erevan!N23)</f>
        <v>3989935</v>
      </c>
      <c r="O23" s="2"/>
      <c r="P23" s="2"/>
      <c r="Q23" s="2"/>
      <c r="R23" s="2"/>
    </row>
    <row r="24" spans="1:18" s="3" customFormat="1" ht="27.75" customHeight="1" x14ac:dyDescent="0.2">
      <c r="A24" s="76" t="s">
        <v>91</v>
      </c>
      <c r="B24" s="76"/>
      <c r="C24" s="72">
        <f>SUM(Marzer!C24+Erevan!C24)</f>
        <v>185</v>
      </c>
      <c r="D24" s="72">
        <f>SUM(Marzer!D24+Erevan!D24)</f>
        <v>1547</v>
      </c>
      <c r="E24" s="72">
        <f>SUM(Marzer!E24+Erevan!E24)</f>
        <v>934</v>
      </c>
      <c r="F24" s="72">
        <f>SUM(Marzer!F24+Erevan!F24)</f>
        <v>666</v>
      </c>
      <c r="G24" s="72">
        <f>SUM(Marzer!G24+Erevan!G24)</f>
        <v>170</v>
      </c>
      <c r="H24" s="72">
        <f>SUM(Marzer!H24+Erevan!H24)</f>
        <v>323</v>
      </c>
      <c r="I24" s="72">
        <f>SUM(Marzer!I24+Erevan!I24)</f>
        <v>39</v>
      </c>
      <c r="J24" s="72">
        <f>SUM(Marzer!J24+Erevan!J24)</f>
        <v>1466</v>
      </c>
      <c r="K24" s="72">
        <f>SUM(Marzer!K24+Erevan!K24)</f>
        <v>1</v>
      </c>
      <c r="L24" s="72">
        <f>SUM(Marzer!L24+Erevan!L24)</f>
        <v>266</v>
      </c>
      <c r="M24" s="72">
        <f>SUM(Marzer!M24+Erevan!M24)</f>
        <v>51</v>
      </c>
      <c r="N24" s="72">
        <f>SUM(Marzer!N24+Erevan!N24)</f>
        <v>5584237</v>
      </c>
      <c r="O24" s="2"/>
      <c r="P24" s="2"/>
      <c r="Q24" s="2"/>
      <c r="R24" s="2"/>
    </row>
    <row r="25" spans="1:18" s="3" customFormat="1" ht="29.25" customHeight="1" x14ac:dyDescent="0.2">
      <c r="A25" s="76" t="s">
        <v>113</v>
      </c>
      <c r="B25" s="76"/>
      <c r="C25" s="72">
        <f>SUM(Marzer!C25+Erevan!C25)</f>
        <v>2</v>
      </c>
      <c r="D25" s="72">
        <f>SUM(Marzer!D25+Erevan!D25)</f>
        <v>15</v>
      </c>
      <c r="E25" s="72">
        <f>SUM(Marzer!E25+Erevan!E25)</f>
        <v>11</v>
      </c>
      <c r="F25" s="72">
        <f>SUM(Marzer!F25+Erevan!F25)</f>
        <v>8</v>
      </c>
      <c r="G25" s="72">
        <f>SUM(Marzer!G25+Erevan!G25)</f>
        <v>0</v>
      </c>
      <c r="H25" s="72">
        <f>SUM(Marzer!H25+Erevan!H25)</f>
        <v>3</v>
      </c>
      <c r="I25" s="72">
        <f>SUM(Marzer!I25+Erevan!I25)</f>
        <v>0</v>
      </c>
      <c r="J25" s="72">
        <f>SUM(Marzer!J25+Erevan!J25)</f>
        <v>14</v>
      </c>
      <c r="K25" s="72">
        <f>SUM(Marzer!K25+Erevan!K25)</f>
        <v>0</v>
      </c>
      <c r="L25" s="72">
        <f>SUM(Marzer!L25+Erevan!L25)</f>
        <v>3</v>
      </c>
      <c r="M25" s="72">
        <f>SUM(Marzer!M25+Erevan!M25)</f>
        <v>1</v>
      </c>
      <c r="N25" s="72">
        <f>SUM(Marzer!N25+Erevan!N25)</f>
        <v>0</v>
      </c>
      <c r="O25" s="2"/>
      <c r="P25" s="2"/>
      <c r="Q25" s="2"/>
      <c r="R25" s="2"/>
    </row>
    <row r="26" spans="1:18" s="3" customFormat="1" ht="24.75" customHeight="1" x14ac:dyDescent="0.2">
      <c r="A26" s="76" t="s">
        <v>92</v>
      </c>
      <c r="B26" s="76"/>
      <c r="C26" s="72">
        <f>SUM(Marzer!C26+Erevan!C26)</f>
        <v>28</v>
      </c>
      <c r="D26" s="72">
        <f>SUM(Marzer!D26+Erevan!D26)</f>
        <v>213</v>
      </c>
      <c r="E26" s="72">
        <f>SUM(Marzer!E26+Erevan!E26)</f>
        <v>152</v>
      </c>
      <c r="F26" s="72">
        <f>SUM(Marzer!F26+Erevan!F26)</f>
        <v>124</v>
      </c>
      <c r="G26" s="72">
        <f>SUM(Marzer!G26+Erevan!G26)</f>
        <v>17</v>
      </c>
      <c r="H26" s="72">
        <f>SUM(Marzer!H26+Erevan!H26)</f>
        <v>43</v>
      </c>
      <c r="I26" s="72">
        <f>SUM(Marzer!I26+Erevan!I26)</f>
        <v>3</v>
      </c>
      <c r="J26" s="72">
        <f>SUM(Marzer!J26+Erevan!J26)</f>
        <v>215</v>
      </c>
      <c r="K26" s="72">
        <f>SUM(Marzer!K26+Erevan!K26)</f>
        <v>1</v>
      </c>
      <c r="L26" s="72">
        <f>SUM(Marzer!L26+Erevan!L26)</f>
        <v>26</v>
      </c>
      <c r="M26" s="72">
        <f>SUM(Marzer!M26+Erevan!M26)</f>
        <v>2</v>
      </c>
      <c r="N26" s="72">
        <f>SUM(Marzer!N26+Erevan!N26)</f>
        <v>597500</v>
      </c>
      <c r="O26" s="2"/>
      <c r="P26" s="2"/>
      <c r="Q26" s="2"/>
      <c r="R26" s="2"/>
    </row>
    <row r="27" spans="1:18" s="3" customFormat="1" ht="33" customHeight="1" x14ac:dyDescent="0.2">
      <c r="A27" s="76" t="s">
        <v>93</v>
      </c>
      <c r="B27" s="76"/>
      <c r="C27" s="72">
        <f>SUM(Marzer!C27+Erevan!C27)</f>
        <v>1</v>
      </c>
      <c r="D27" s="72">
        <f>SUM(Marzer!D27+Erevan!D27)</f>
        <v>1</v>
      </c>
      <c r="E27" s="72">
        <f>SUM(Marzer!E27+Erevan!E27)</f>
        <v>2</v>
      </c>
      <c r="F27" s="72">
        <f>SUM(Marzer!F27+Erevan!F27)</f>
        <v>1</v>
      </c>
      <c r="G27" s="72">
        <f>SUM(Marzer!G27+Erevan!G27)</f>
        <v>0</v>
      </c>
      <c r="H27" s="72">
        <f>SUM(Marzer!H27+Erevan!H27)</f>
        <v>0</v>
      </c>
      <c r="I27" s="72">
        <f>SUM(Marzer!I27+Erevan!I27)</f>
        <v>0</v>
      </c>
      <c r="J27" s="72">
        <f>SUM(Marzer!J27+Erevan!J27)</f>
        <v>2</v>
      </c>
      <c r="K27" s="72">
        <f>SUM(Marzer!K27+Erevan!K27)</f>
        <v>0</v>
      </c>
      <c r="L27" s="72">
        <f>SUM(Marzer!L27+Erevan!L27)</f>
        <v>0</v>
      </c>
      <c r="M27" s="72">
        <f>SUM(Marzer!M27+Erevan!M27)</f>
        <v>0</v>
      </c>
      <c r="N27" s="72">
        <f>SUM(Marzer!N27+Erevan!N27)</f>
        <v>4000</v>
      </c>
      <c r="O27" s="2"/>
      <c r="P27" s="2"/>
      <c r="Q27" s="2"/>
      <c r="R27" s="2"/>
    </row>
    <row r="28" spans="1:18" s="3" customFormat="1" ht="27.75" customHeight="1" x14ac:dyDescent="0.2">
      <c r="A28" s="76" t="s">
        <v>94</v>
      </c>
      <c r="B28" s="76"/>
      <c r="C28" s="72">
        <f>SUM(Marzer!C28+Erevan!C28)</f>
        <v>0</v>
      </c>
      <c r="D28" s="72">
        <f>SUM(Marzer!D28+Erevan!D28)</f>
        <v>0</v>
      </c>
      <c r="E28" s="72">
        <f>SUM(Marzer!E28+Erevan!E28)</f>
        <v>0</v>
      </c>
      <c r="F28" s="72">
        <f>SUM(Marzer!F28+Erevan!F28)</f>
        <v>0</v>
      </c>
      <c r="G28" s="72">
        <f>SUM(Marzer!G28+Erevan!G28)</f>
        <v>0</v>
      </c>
      <c r="H28" s="72">
        <f>SUM(Marzer!H28+Erevan!H28)</f>
        <v>0</v>
      </c>
      <c r="I28" s="72">
        <f>SUM(Marzer!I28+Erevan!I28)</f>
        <v>0</v>
      </c>
      <c r="J28" s="72">
        <f>SUM(Marzer!J28+Erevan!J28)</f>
        <v>0</v>
      </c>
      <c r="K28" s="72">
        <f>SUM(Marzer!K28+Erevan!K28)</f>
        <v>0</v>
      </c>
      <c r="L28" s="72">
        <f>SUM(Marzer!L28+Erevan!L28)</f>
        <v>0</v>
      </c>
      <c r="M28" s="72">
        <f>SUM(Marzer!M28+Erevan!M28)</f>
        <v>0</v>
      </c>
      <c r="N28" s="72">
        <f>SUM(Marzer!N28+Erevan!N28)</f>
        <v>0</v>
      </c>
      <c r="O28" s="2"/>
      <c r="P28" s="2"/>
      <c r="Q28" s="2"/>
      <c r="R28" s="2"/>
    </row>
    <row r="29" spans="1:18" s="3" customFormat="1" ht="38.25" customHeight="1" x14ac:dyDescent="0.2">
      <c r="A29" s="76" t="s">
        <v>95</v>
      </c>
      <c r="B29" s="76"/>
      <c r="C29" s="72">
        <f>SUM(Marzer!C29+Erevan!C29)</f>
        <v>5</v>
      </c>
      <c r="D29" s="72">
        <f>SUM(Marzer!D29+Erevan!D29)</f>
        <v>33</v>
      </c>
      <c r="E29" s="72">
        <f>SUM(Marzer!E29+Erevan!E29)</f>
        <v>32</v>
      </c>
      <c r="F29" s="72">
        <f>SUM(Marzer!F29+Erevan!F29)</f>
        <v>32</v>
      </c>
      <c r="G29" s="72">
        <f>SUM(Marzer!G29+Erevan!G29)</f>
        <v>2</v>
      </c>
      <c r="H29" s="72">
        <f>SUM(Marzer!H29+Erevan!H29)</f>
        <v>1</v>
      </c>
      <c r="I29" s="72">
        <f>SUM(Marzer!I29+Erevan!I29)</f>
        <v>0</v>
      </c>
      <c r="J29" s="72">
        <f>SUM(Marzer!J29+Erevan!J29)</f>
        <v>35</v>
      </c>
      <c r="K29" s="72">
        <f>SUM(Marzer!K29+Erevan!K29)</f>
        <v>0</v>
      </c>
      <c r="L29" s="72">
        <f>SUM(Marzer!L29+Erevan!L29)</f>
        <v>3</v>
      </c>
      <c r="M29" s="72">
        <f>SUM(Marzer!M29+Erevan!M29)</f>
        <v>0</v>
      </c>
      <c r="N29" s="72">
        <f>SUM(Marzer!N29+Erevan!N29)</f>
        <v>86122</v>
      </c>
      <c r="O29" s="2"/>
      <c r="P29" s="2"/>
      <c r="Q29" s="2"/>
      <c r="R29" s="2"/>
    </row>
    <row r="30" spans="1:18" s="3" customFormat="1" ht="40.5" customHeight="1" x14ac:dyDescent="0.2">
      <c r="A30" s="79" t="s">
        <v>96</v>
      </c>
      <c r="B30" s="79"/>
      <c r="C30" s="72">
        <f>SUM(Marzer!C30+Erevan!C30)</f>
        <v>0</v>
      </c>
      <c r="D30" s="72">
        <f>SUM(Marzer!D30+Erevan!D30)</f>
        <v>0</v>
      </c>
      <c r="E30" s="72">
        <f>SUM(Marzer!E30+Erevan!E30)</f>
        <v>0</v>
      </c>
      <c r="F30" s="72">
        <f>SUM(Marzer!F30+Erevan!F30)</f>
        <v>0</v>
      </c>
      <c r="G30" s="72">
        <f>SUM(Marzer!G30+Erevan!G30)</f>
        <v>0</v>
      </c>
      <c r="H30" s="72">
        <f>SUM(Marzer!H30+Erevan!H30)</f>
        <v>0</v>
      </c>
      <c r="I30" s="72">
        <f>SUM(Marzer!I30+Erevan!I30)</f>
        <v>0</v>
      </c>
      <c r="J30" s="72">
        <f>SUM(Marzer!J30+Erevan!J30)</f>
        <v>0</v>
      </c>
      <c r="K30" s="72">
        <f>SUM(Marzer!K30+Erevan!K30)</f>
        <v>0</v>
      </c>
      <c r="L30" s="72">
        <f>SUM(Marzer!L30+Erevan!L30)</f>
        <v>0</v>
      </c>
      <c r="M30" s="72">
        <f>SUM(Marzer!M30+Erevan!M30)</f>
        <v>0</v>
      </c>
      <c r="N30" s="72">
        <f>SUM(Marzer!N30+Erevan!N30)</f>
        <v>0</v>
      </c>
      <c r="O30" s="2"/>
      <c r="P30" s="2"/>
      <c r="Q30" s="2"/>
      <c r="R30" s="2"/>
    </row>
    <row r="31" spans="1:18" s="3" customFormat="1" ht="24" customHeight="1" x14ac:dyDescent="0.2">
      <c r="A31" s="76" t="s">
        <v>97</v>
      </c>
      <c r="B31" s="76"/>
      <c r="C31" s="72">
        <f>SUM(Marzer!C31+Erevan!C31)</f>
        <v>0</v>
      </c>
      <c r="D31" s="72">
        <f>SUM(Marzer!D31+Erevan!D31)</f>
        <v>274</v>
      </c>
      <c r="E31" s="72">
        <f>SUM(Marzer!E31+Erevan!E31)</f>
        <v>266</v>
      </c>
      <c r="F31" s="72">
        <f>SUM(Marzer!F31+Erevan!F31)</f>
        <v>240</v>
      </c>
      <c r="G31" s="72">
        <f>SUM(Marzer!G31+Erevan!G31)</f>
        <v>3</v>
      </c>
      <c r="H31" s="72">
        <f>SUM(Marzer!H31+Erevan!H31)</f>
        <v>4</v>
      </c>
      <c r="I31" s="72">
        <f>SUM(Marzer!I31+Erevan!I31)</f>
        <v>1</v>
      </c>
      <c r="J31" s="72">
        <f>SUM(Marzer!J31+Erevan!J31)</f>
        <v>274</v>
      </c>
      <c r="K31" s="72">
        <f>SUM(Marzer!K31+Erevan!K31)</f>
        <v>0</v>
      </c>
      <c r="L31" s="72">
        <f>SUM(Marzer!L31+Erevan!L31)</f>
        <v>0</v>
      </c>
      <c r="M31" s="72">
        <f>SUM(Marzer!M31+Erevan!M31)</f>
        <v>0</v>
      </c>
      <c r="N31" s="72">
        <f>SUM(Marzer!N31+Erevan!N31)</f>
        <v>66000</v>
      </c>
      <c r="O31" s="2"/>
      <c r="P31" s="2"/>
      <c r="Q31" s="2"/>
      <c r="R31" s="2"/>
    </row>
    <row r="32" spans="1:18" s="3" customFormat="1" ht="38.25" customHeight="1" x14ac:dyDescent="0.2">
      <c r="A32" s="76" t="s">
        <v>98</v>
      </c>
      <c r="B32" s="76"/>
      <c r="C32" s="72">
        <f>SUM(Marzer!C32+Erevan!C32)</f>
        <v>127</v>
      </c>
      <c r="D32" s="72">
        <f>SUM(Marzer!D32+Erevan!D32)</f>
        <v>1091</v>
      </c>
      <c r="E32" s="72">
        <f>SUM(Marzer!E32+Erevan!E32)</f>
        <v>671</v>
      </c>
      <c r="F32" s="72">
        <f>SUM(Marzer!F32+Erevan!F32)</f>
        <v>502</v>
      </c>
      <c r="G32" s="72">
        <f>SUM(Marzer!G32+Erevan!G32)</f>
        <v>141</v>
      </c>
      <c r="H32" s="72">
        <f>SUM(Marzer!H32+Erevan!H32)</f>
        <v>230</v>
      </c>
      <c r="I32" s="72">
        <f>SUM(Marzer!I32+Erevan!I32)</f>
        <v>68</v>
      </c>
      <c r="J32" s="72">
        <f>SUM(Marzer!J32+Erevan!J32)</f>
        <v>1110</v>
      </c>
      <c r="K32" s="72">
        <f>SUM(Marzer!K32+Erevan!K32)</f>
        <v>2</v>
      </c>
      <c r="L32" s="72">
        <f>SUM(Marzer!L32+Erevan!L32)</f>
        <v>108</v>
      </c>
      <c r="M32" s="72">
        <f>SUM(Marzer!M32+Erevan!M32)</f>
        <v>9</v>
      </c>
      <c r="N32" s="72">
        <f>SUM(Marzer!N32+Erevan!N32)</f>
        <v>6461359</v>
      </c>
      <c r="O32" s="2"/>
      <c r="P32" s="2"/>
      <c r="Q32" s="2"/>
      <c r="R32" s="2"/>
    </row>
    <row r="33" spans="1:18" s="3" customFormat="1" ht="26.25" customHeight="1" x14ac:dyDescent="0.2">
      <c r="A33" s="76" t="s">
        <v>99</v>
      </c>
      <c r="B33" s="76"/>
      <c r="C33" s="72">
        <f>SUM(Marzer!C33+Erevan!C33)</f>
        <v>2</v>
      </c>
      <c r="D33" s="72">
        <f>SUM(Marzer!D33+Erevan!D33)</f>
        <v>14</v>
      </c>
      <c r="E33" s="72">
        <f>SUM(Marzer!E33+Erevan!E33)</f>
        <v>4</v>
      </c>
      <c r="F33" s="72">
        <f>SUM(Marzer!F33+Erevan!F33)</f>
        <v>3</v>
      </c>
      <c r="G33" s="72">
        <f>SUM(Marzer!G33+Erevan!G33)</f>
        <v>6</v>
      </c>
      <c r="H33" s="72">
        <f>SUM(Marzer!H33+Erevan!H33)</f>
        <v>3</v>
      </c>
      <c r="I33" s="72">
        <f>SUM(Marzer!I33+Erevan!I33)</f>
        <v>1</v>
      </c>
      <c r="J33" s="72">
        <f>SUM(Marzer!J33+Erevan!J33)</f>
        <v>14</v>
      </c>
      <c r="K33" s="72">
        <f>SUM(Marzer!K33+Erevan!K33)</f>
        <v>0</v>
      </c>
      <c r="L33" s="72">
        <f>SUM(Marzer!L33+Erevan!L33)</f>
        <v>2</v>
      </c>
      <c r="M33" s="72">
        <f>SUM(Marzer!M33+Erevan!M33)</f>
        <v>1</v>
      </c>
      <c r="N33" s="72">
        <f>SUM(Marzer!N33+Erevan!N33)</f>
        <v>24000</v>
      </c>
      <c r="O33" s="2"/>
      <c r="P33" s="2"/>
      <c r="Q33" s="2"/>
      <c r="R33" s="2"/>
    </row>
    <row r="34" spans="1:18" s="3" customFormat="1" ht="37.5" customHeight="1" x14ac:dyDescent="0.2">
      <c r="A34" s="78" t="s">
        <v>100</v>
      </c>
      <c r="B34" s="78"/>
      <c r="C34" s="72">
        <f>SUM(Marzer!C34+Erevan!C34)</f>
        <v>2595</v>
      </c>
      <c r="D34" s="72">
        <f>SUM(Marzer!D34+Erevan!D34)</f>
        <v>16706</v>
      </c>
      <c r="E34" s="72">
        <f>SUM(Marzer!E34+Erevan!E34)</f>
        <v>11003</v>
      </c>
      <c r="F34" s="72">
        <f>SUM(Marzer!F34+Erevan!F34)</f>
        <v>8328</v>
      </c>
      <c r="G34" s="72">
        <f>SUM(Marzer!G34+Erevan!G34)</f>
        <v>2045</v>
      </c>
      <c r="H34" s="72">
        <f>SUM(Marzer!H34+Erevan!H34)</f>
        <v>2289</v>
      </c>
      <c r="I34" s="72">
        <f>SUM(Marzer!I34+Erevan!I34)</f>
        <v>356</v>
      </c>
      <c r="J34" s="72">
        <f>SUM(Marzer!J34+Erevan!J34)</f>
        <v>15693</v>
      </c>
      <c r="K34" s="72">
        <f>SUM(Marzer!K34+Erevan!K34)</f>
        <v>99</v>
      </c>
      <c r="L34" s="72">
        <f>SUM(Marzer!L34+Erevan!L34)</f>
        <v>3608</v>
      </c>
      <c r="M34" s="72">
        <f>SUM(Marzer!M34+Erevan!M34)</f>
        <v>205</v>
      </c>
      <c r="N34" s="72">
        <f>SUM(Marzer!N34+Erevan!N34)</f>
        <v>89221071</v>
      </c>
      <c r="O34" s="2"/>
      <c r="P34" s="2"/>
      <c r="Q34" s="2"/>
      <c r="R34" s="2"/>
    </row>
    <row r="35" spans="1:18" s="3" customFormat="1" ht="31.5" customHeight="1" x14ac:dyDescent="0.2">
      <c r="A35" s="80" t="s">
        <v>101</v>
      </c>
      <c r="B35" s="80"/>
      <c r="C35" s="72">
        <f>SUM(Marzer!C35+Erevan!C35)</f>
        <v>3727</v>
      </c>
      <c r="D35" s="72">
        <f>SUM(Marzer!D35+Erevan!D35)</f>
        <v>26179</v>
      </c>
      <c r="E35" s="72">
        <f>SUM(Marzer!E35+Erevan!E35)</f>
        <v>17568</v>
      </c>
      <c r="F35" s="72">
        <f>SUM(Marzer!F35+Erevan!F35)</f>
        <v>13968</v>
      </c>
      <c r="G35" s="72">
        <f>SUM(Marzer!G35+Erevan!G35)</f>
        <v>2962</v>
      </c>
      <c r="H35" s="72">
        <f>SUM(Marzer!H35+Erevan!H35)</f>
        <v>3995</v>
      </c>
      <c r="I35" s="72">
        <f>SUM(Marzer!I35+Erevan!I35)</f>
        <v>536</v>
      </c>
      <c r="J35" s="72">
        <f>SUM(Marzer!J35+Erevan!J35)</f>
        <v>25061</v>
      </c>
      <c r="K35" s="72">
        <f>SUM(Marzer!K35+Erevan!K35)</f>
        <v>150</v>
      </c>
      <c r="L35" s="72">
        <f>SUM(Marzer!L35+Erevan!L35)</f>
        <v>4845</v>
      </c>
      <c r="M35" s="72">
        <f>SUM(Marzer!M35+Erevan!M35)</f>
        <v>313</v>
      </c>
      <c r="N35" s="72">
        <f>SUM(Marzer!N35+Erevan!N35)</f>
        <v>118557768</v>
      </c>
      <c r="O35" s="2"/>
      <c r="P35" s="2"/>
      <c r="Q35" s="2"/>
      <c r="R35" s="2"/>
    </row>
    <row r="36" spans="1:18" s="3" customFormat="1" ht="25.5" customHeight="1" x14ac:dyDescent="0.2">
      <c r="A36" s="82" t="s">
        <v>44</v>
      </c>
      <c r="B36" s="9" t="s">
        <v>102</v>
      </c>
      <c r="C36" s="72">
        <f>SUM(Marzer!C36+Erevan!C36)</f>
        <v>10</v>
      </c>
      <c r="D36" s="72">
        <f>SUM(Marzer!D36+Erevan!D36)</f>
        <v>312</v>
      </c>
      <c r="E36" s="72">
        <f>SUM(Marzer!E36+Erevan!E36)</f>
        <v>197</v>
      </c>
      <c r="F36" s="72">
        <f>SUM(Marzer!F36+Erevan!F36)</f>
        <v>162</v>
      </c>
      <c r="G36" s="72">
        <f>SUM(Marzer!G36+Erevan!G36)</f>
        <v>39</v>
      </c>
      <c r="H36" s="72">
        <f>SUM(Marzer!H36+Erevan!H36)</f>
        <v>30</v>
      </c>
      <c r="I36" s="72">
        <f>SUM(Marzer!I36+Erevan!I36)</f>
        <v>3</v>
      </c>
      <c r="J36" s="72">
        <f>SUM(Marzer!J36+Erevan!J36)</f>
        <v>269</v>
      </c>
      <c r="K36" s="72">
        <f>SUM(Marzer!K36+Erevan!K36)</f>
        <v>2</v>
      </c>
      <c r="L36" s="72">
        <f>SUM(Marzer!L36+Erevan!L36)</f>
        <v>53</v>
      </c>
      <c r="M36" s="72">
        <f>SUM(Marzer!M36+Erevan!M36)</f>
        <v>5</v>
      </c>
      <c r="N36" s="72">
        <f>SUM(Marzer!N36+Erevan!N36)</f>
        <v>844848</v>
      </c>
      <c r="O36" s="2"/>
      <c r="P36" s="2"/>
      <c r="Q36" s="2"/>
      <c r="R36" s="2"/>
    </row>
    <row r="37" spans="1:18" s="3" customFormat="1" ht="38.25" x14ac:dyDescent="0.2">
      <c r="A37" s="82"/>
      <c r="B37" s="9" t="s">
        <v>103</v>
      </c>
      <c r="C37" s="72">
        <f>SUM(Marzer!C37+Erevan!C37)</f>
        <v>1157</v>
      </c>
      <c r="D37" s="72">
        <f>SUM(Marzer!D37+Erevan!D37)</f>
        <v>4169</v>
      </c>
      <c r="E37" s="72">
        <f>SUM(Marzer!E37+Erevan!E37)</f>
        <v>2396</v>
      </c>
      <c r="F37" s="72">
        <f>SUM(Marzer!F37+Erevan!F37)</f>
        <v>2178</v>
      </c>
      <c r="G37" s="72">
        <f>SUM(Marzer!G37+Erevan!G37)</f>
        <v>270</v>
      </c>
      <c r="H37" s="72">
        <f>SUM(Marzer!H37+Erevan!H37)</f>
        <v>407</v>
      </c>
      <c r="I37" s="72">
        <f>SUM(Marzer!I37+Erevan!I37)</f>
        <v>546</v>
      </c>
      <c r="J37" s="72">
        <f>SUM(Marzer!J37+Erevan!J37)</f>
        <v>3619</v>
      </c>
      <c r="K37" s="72">
        <f>SUM(Marzer!K37+Erevan!K37)</f>
        <v>0</v>
      </c>
      <c r="L37" s="72">
        <f>SUM(Marzer!L37+Erevan!L37)</f>
        <v>1707</v>
      </c>
      <c r="M37" s="72">
        <f>SUM(Marzer!M37+Erevan!M37)</f>
        <v>27</v>
      </c>
      <c r="N37" s="72">
        <f>SUM(Marzer!N37+Erevan!N37)</f>
        <v>8076686</v>
      </c>
      <c r="O37" s="2"/>
      <c r="P37" s="2"/>
      <c r="Q37" s="2"/>
      <c r="R37" s="2"/>
    </row>
    <row r="38" spans="1:18" s="3" customFormat="1" ht="63.75" x14ac:dyDescent="0.2">
      <c r="A38" s="82"/>
      <c r="B38" s="9" t="s">
        <v>104</v>
      </c>
      <c r="C38" s="72">
        <f>SUM(Marzer!C38+Erevan!C38)</f>
        <v>91</v>
      </c>
      <c r="D38" s="72">
        <f>SUM(Marzer!D38+Erevan!D38)</f>
        <v>867</v>
      </c>
      <c r="E38" s="72">
        <f>SUM(Marzer!E38+Erevan!E38)</f>
        <v>607</v>
      </c>
      <c r="F38" s="72">
        <f>SUM(Marzer!F38+Erevan!F38)</f>
        <v>308</v>
      </c>
      <c r="G38" s="72">
        <f>SUM(Marzer!G38+Erevan!G38)</f>
        <v>104</v>
      </c>
      <c r="H38" s="72">
        <f>SUM(Marzer!H38+Erevan!H38)</f>
        <v>110</v>
      </c>
      <c r="I38" s="72">
        <f>SUM(Marzer!I38+Erevan!I38)</f>
        <v>89</v>
      </c>
      <c r="J38" s="72">
        <f>SUM(Marzer!J38+Erevan!J38)</f>
        <v>910</v>
      </c>
      <c r="K38" s="72">
        <f>SUM(Marzer!K38+Erevan!K38)</f>
        <v>4</v>
      </c>
      <c r="L38" s="72">
        <f>SUM(Marzer!L38+Erevan!L38)</f>
        <v>48</v>
      </c>
      <c r="M38" s="72">
        <f>SUM(Marzer!M38+Erevan!M38)</f>
        <v>9</v>
      </c>
      <c r="N38" s="72">
        <f>SUM(Marzer!N38+Erevan!N38)</f>
        <v>1974632</v>
      </c>
      <c r="O38" s="2"/>
      <c r="P38" s="2"/>
      <c r="Q38" s="2"/>
      <c r="R38" s="2"/>
    </row>
    <row r="39" spans="1:18" s="3" customFormat="1" ht="47.25" customHeight="1" x14ac:dyDescent="0.2">
      <c r="A39" s="82"/>
      <c r="B39" s="10" t="s">
        <v>105</v>
      </c>
      <c r="C39" s="72">
        <f>SUM(Marzer!C39+Erevan!C39)</f>
        <v>1258</v>
      </c>
      <c r="D39" s="72">
        <f>SUM(Marzer!D39+Erevan!D39)</f>
        <v>5348</v>
      </c>
      <c r="E39" s="72">
        <f>SUM(Marzer!E39+Erevan!E39)</f>
        <v>3200</v>
      </c>
      <c r="F39" s="72">
        <f>SUM(Marzer!F39+Erevan!F39)</f>
        <v>2648</v>
      </c>
      <c r="G39" s="72">
        <f>SUM(Marzer!G39+Erevan!G39)</f>
        <v>413</v>
      </c>
      <c r="H39" s="72">
        <f>SUM(Marzer!H39+Erevan!H39)</f>
        <v>547</v>
      </c>
      <c r="I39" s="72">
        <f>SUM(Marzer!I39+Erevan!I39)</f>
        <v>638</v>
      </c>
      <c r="J39" s="72">
        <f>SUM(Marzer!J39+Erevan!J39)</f>
        <v>4798</v>
      </c>
      <c r="K39" s="72">
        <f>SUM(Marzer!K39+Erevan!K39)</f>
        <v>6</v>
      </c>
      <c r="L39" s="72">
        <f>SUM(Marzer!L39+Erevan!L39)</f>
        <v>1808</v>
      </c>
      <c r="M39" s="72">
        <f>SUM(Marzer!M39+Erevan!M39)</f>
        <v>41</v>
      </c>
      <c r="N39" s="72">
        <f>SUM(Marzer!N39+Erevan!N39)</f>
        <v>10896166</v>
      </c>
      <c r="O39" s="2"/>
      <c r="P39" s="2"/>
      <c r="Q39" s="2"/>
      <c r="R39" s="2"/>
    </row>
    <row r="40" spans="1:18" s="3" customFormat="1" ht="38.25" x14ac:dyDescent="0.2">
      <c r="A40" s="82" t="s">
        <v>51</v>
      </c>
      <c r="B40" s="9" t="s">
        <v>106</v>
      </c>
      <c r="C40" s="72">
        <f>SUM(Marzer!C40+Erevan!C40)</f>
        <v>166</v>
      </c>
      <c r="D40" s="72">
        <f>SUM(Marzer!D40+Erevan!D40)</f>
        <v>3530</v>
      </c>
      <c r="E40" s="72">
        <f>SUM(Marzer!E40+Erevan!E40)</f>
        <v>3131</v>
      </c>
      <c r="F40" s="72">
        <f>SUM(Marzer!F40+Erevan!F40)</f>
        <v>2959</v>
      </c>
      <c r="G40" s="72">
        <f>SUM(Marzer!G40+Erevan!G40)</f>
        <v>69</v>
      </c>
      <c r="H40" s="72">
        <f>SUM(Marzer!H40+Erevan!H40)</f>
        <v>302</v>
      </c>
      <c r="I40" s="72">
        <f>SUM(Marzer!I40+Erevan!I40)</f>
        <v>19</v>
      </c>
      <c r="J40" s="72">
        <f>SUM(Marzer!J40+Erevan!J40)</f>
        <v>3521</v>
      </c>
      <c r="K40" s="72">
        <f>SUM(Marzer!K40+Erevan!K40)</f>
        <v>2</v>
      </c>
      <c r="L40" s="72">
        <f>SUM(Marzer!L40+Erevan!L40)</f>
        <v>175</v>
      </c>
      <c r="M40" s="72">
        <f>SUM(Marzer!M40+Erevan!M40)</f>
        <v>7</v>
      </c>
      <c r="N40" s="72">
        <f>SUM(Marzer!N40+Erevan!N40)</f>
        <v>8966252</v>
      </c>
      <c r="O40" s="2"/>
      <c r="P40" s="2"/>
      <c r="Q40" s="2"/>
      <c r="R40" s="2"/>
    </row>
    <row r="41" spans="1:18" s="3" customFormat="1" ht="51" x14ac:dyDescent="0.2">
      <c r="A41" s="82"/>
      <c r="B41" s="9" t="s">
        <v>107</v>
      </c>
      <c r="C41" s="72">
        <f>SUM(Marzer!C41+Erevan!C41)</f>
        <v>4</v>
      </c>
      <c r="D41" s="72">
        <f>SUM(Marzer!D41+Erevan!D41)</f>
        <v>21</v>
      </c>
      <c r="E41" s="72">
        <f>SUM(Marzer!E41+Erevan!E41)</f>
        <v>17</v>
      </c>
      <c r="F41" s="72">
        <f>SUM(Marzer!F41+Erevan!F41)</f>
        <v>14</v>
      </c>
      <c r="G41" s="72">
        <f>SUM(Marzer!G41+Erevan!G41)</f>
        <v>0</v>
      </c>
      <c r="H41" s="72">
        <f>SUM(Marzer!H41+Erevan!H41)</f>
        <v>5</v>
      </c>
      <c r="I41" s="72">
        <f>SUM(Marzer!I41+Erevan!I41)</f>
        <v>1</v>
      </c>
      <c r="J41" s="72">
        <f>SUM(Marzer!J41+Erevan!J41)</f>
        <v>23</v>
      </c>
      <c r="K41" s="72">
        <f>SUM(Marzer!K41+Erevan!K41)</f>
        <v>0</v>
      </c>
      <c r="L41" s="72">
        <f>SUM(Marzer!L41+Erevan!L41)</f>
        <v>2</v>
      </c>
      <c r="M41" s="72">
        <f>SUM(Marzer!M41+Erevan!M41)</f>
        <v>0</v>
      </c>
      <c r="N41" s="72">
        <f>SUM(Marzer!N41+Erevan!N41)</f>
        <v>111500</v>
      </c>
      <c r="O41" s="2"/>
      <c r="P41" s="2"/>
      <c r="Q41" s="2"/>
      <c r="R41" s="2"/>
    </row>
    <row r="42" spans="1:18" s="3" customFormat="1" ht="51" x14ac:dyDescent="0.2">
      <c r="A42" s="82"/>
      <c r="B42" s="9" t="s">
        <v>108</v>
      </c>
      <c r="C42" s="72">
        <f>SUM(Marzer!C42+Erevan!C42)</f>
        <v>2</v>
      </c>
      <c r="D42" s="72">
        <f>SUM(Marzer!D42+Erevan!D42)</f>
        <v>59</v>
      </c>
      <c r="E42" s="72">
        <f>SUM(Marzer!E42+Erevan!E42)</f>
        <v>55</v>
      </c>
      <c r="F42" s="72">
        <f>SUM(Marzer!F42+Erevan!F42)</f>
        <v>45</v>
      </c>
      <c r="G42" s="72">
        <f>SUM(Marzer!G42+Erevan!G42)</f>
        <v>0</v>
      </c>
      <c r="H42" s="72">
        <f>SUM(Marzer!H42+Erevan!H42)</f>
        <v>6</v>
      </c>
      <c r="I42" s="72">
        <f>SUM(Marzer!I42+Erevan!I42)</f>
        <v>0</v>
      </c>
      <c r="J42" s="72">
        <f>SUM(Marzer!J42+Erevan!J42)</f>
        <v>61</v>
      </c>
      <c r="K42" s="72">
        <f>SUM(Marzer!K42+Erevan!K42)</f>
        <v>0</v>
      </c>
      <c r="L42" s="72">
        <f>SUM(Marzer!L42+Erevan!L42)</f>
        <v>0</v>
      </c>
      <c r="M42" s="72">
        <f>SUM(Marzer!M42+Erevan!M42)</f>
        <v>0</v>
      </c>
      <c r="N42" s="72">
        <f>SUM(Marzer!N42+Erevan!N42)</f>
        <v>180000</v>
      </c>
      <c r="O42" s="2"/>
      <c r="P42" s="2"/>
      <c r="Q42" s="2"/>
      <c r="R42" s="2"/>
    </row>
    <row r="43" spans="1:18" s="3" customFormat="1" ht="15.75" x14ac:dyDescent="0.2">
      <c r="A43" s="82"/>
      <c r="B43" s="9" t="s">
        <v>109</v>
      </c>
      <c r="C43" s="72">
        <f>SUM(Marzer!C43+Erevan!C43)</f>
        <v>150</v>
      </c>
      <c r="D43" s="72">
        <f>SUM(Marzer!D43+Erevan!D43)</f>
        <v>1550</v>
      </c>
      <c r="E43" s="72">
        <f>SUM(Marzer!E43+Erevan!E43)</f>
        <v>1290</v>
      </c>
      <c r="F43" s="72">
        <f>SUM(Marzer!F43+Erevan!F43)</f>
        <v>1253</v>
      </c>
      <c r="G43" s="72">
        <f>SUM(Marzer!G43+Erevan!G43)</f>
        <v>71</v>
      </c>
      <c r="H43" s="72">
        <f>SUM(Marzer!H43+Erevan!H43)</f>
        <v>169</v>
      </c>
      <c r="I43" s="72">
        <f>SUM(Marzer!I43+Erevan!I43)</f>
        <v>0</v>
      </c>
      <c r="J43" s="72">
        <f>SUM(Marzer!J43+Erevan!J43)</f>
        <v>1530</v>
      </c>
      <c r="K43" s="72">
        <f>SUM(Marzer!K43+Erevan!K43)</f>
        <v>1</v>
      </c>
      <c r="L43" s="72">
        <f>SUM(Marzer!L43+Erevan!L43)</f>
        <v>170</v>
      </c>
      <c r="M43" s="72">
        <f>SUM(Marzer!M43+Erevan!M43)</f>
        <v>21</v>
      </c>
      <c r="N43" s="72">
        <f>SUM(Marzer!N43+Erevan!N43)</f>
        <v>4219930</v>
      </c>
      <c r="O43" s="2"/>
      <c r="P43" s="2"/>
      <c r="Q43" s="2"/>
      <c r="R43" s="2"/>
    </row>
    <row r="44" spans="1:18" s="3" customFormat="1" ht="25.5" x14ac:dyDescent="0.2">
      <c r="A44" s="82"/>
      <c r="B44" s="10" t="s">
        <v>110</v>
      </c>
      <c r="C44" s="72">
        <f>SUM(Marzer!C44+Erevan!C44)</f>
        <v>322</v>
      </c>
      <c r="D44" s="72">
        <f>SUM(Marzer!D44+Erevan!D44)</f>
        <v>5160</v>
      </c>
      <c r="E44" s="72">
        <f>SUM(Marzer!E44+Erevan!E44)</f>
        <v>4493</v>
      </c>
      <c r="F44" s="72">
        <f>SUM(Marzer!F44+Erevan!F44)</f>
        <v>4271</v>
      </c>
      <c r="G44" s="72">
        <f>SUM(Marzer!G44+Erevan!G44)</f>
        <v>140</v>
      </c>
      <c r="H44" s="72">
        <f>SUM(Marzer!H44+Erevan!H44)</f>
        <v>482</v>
      </c>
      <c r="I44" s="72">
        <f>SUM(Marzer!I44+Erevan!I44)</f>
        <v>20</v>
      </c>
      <c r="J44" s="72">
        <f>SUM(Marzer!J44+Erevan!J44)</f>
        <v>5135</v>
      </c>
      <c r="K44" s="72">
        <f>SUM(Marzer!K44+Erevan!K44)</f>
        <v>3</v>
      </c>
      <c r="L44" s="72">
        <f>SUM(Marzer!L44+Erevan!L44)</f>
        <v>347</v>
      </c>
      <c r="M44" s="72">
        <f>SUM(Marzer!M44+Erevan!M44)</f>
        <v>28</v>
      </c>
      <c r="N44" s="72">
        <f>SUM(Marzer!N44+Erevan!N44)</f>
        <v>13477682</v>
      </c>
      <c r="O44" s="2"/>
      <c r="P44" s="2"/>
      <c r="Q44" s="2"/>
      <c r="R44" s="2"/>
    </row>
    <row r="45" spans="1:18" s="3" customFormat="1" ht="24.75" customHeight="1" x14ac:dyDescent="0.2">
      <c r="A45" s="81" t="s">
        <v>111</v>
      </c>
      <c r="B45" s="81"/>
      <c r="C45" s="72">
        <f>SUM(Marzer!C45+Erevan!C45)</f>
        <v>5307</v>
      </c>
      <c r="D45" s="72">
        <f>SUM(Marzer!D45+Erevan!D45)</f>
        <v>36687</v>
      </c>
      <c r="E45" s="72">
        <f>SUM(Marzer!E45+Erevan!E45)</f>
        <v>25261</v>
      </c>
      <c r="F45" s="72">
        <f>SUM(Marzer!F45+Erevan!F45)</f>
        <v>20887</v>
      </c>
      <c r="G45" s="72">
        <f>SUM(Marzer!G45+Erevan!G45)</f>
        <v>3515</v>
      </c>
      <c r="H45" s="72">
        <f>SUM(Marzer!H45+Erevan!H45)</f>
        <v>5024</v>
      </c>
      <c r="I45" s="72">
        <f>SUM(Marzer!I45+Erevan!I45)</f>
        <v>1194</v>
      </c>
      <c r="J45" s="72">
        <f>SUM(Marzer!J45+Erevan!J45)</f>
        <v>34994</v>
      </c>
      <c r="K45" s="72">
        <f>SUM(Marzer!K45+Erevan!K45)</f>
        <v>159</v>
      </c>
      <c r="L45" s="72">
        <f>SUM(Marzer!L45+Erevan!L45)</f>
        <v>7000</v>
      </c>
      <c r="M45" s="72">
        <f>SUM(Marzer!M45+Erevan!M45)</f>
        <v>382</v>
      </c>
      <c r="N45" s="72">
        <f>SUM(Marzer!N45+Erevan!N45)</f>
        <v>142931616</v>
      </c>
      <c r="O45" s="2"/>
      <c r="P45" s="2"/>
      <c r="Q45" s="2"/>
      <c r="R45" s="2"/>
    </row>
    <row r="46" spans="1:18" s="3" customFormat="1" ht="12.9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26.25" customHeight="1" x14ac:dyDescent="0.2">
      <c r="A48" s="75" t="s">
        <v>124</v>
      </c>
      <c r="B48" s="75"/>
      <c r="C48" s="75"/>
      <c r="D48" s="75"/>
      <c r="E48" s="75"/>
      <c r="F48" s="75"/>
      <c r="G48" s="75"/>
      <c r="H48" s="75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rintOptions horizontalCentered="1" verticalCentered="1"/>
  <pageMargins left="0.74803149606299213" right="0.74803149606299213" top="0.39370078740157483" bottom="0.59055118110236227" header="0.51181102362204722" footer="0.51181102362204722"/>
  <pageSetup paperSize="9" scale="4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R421"/>
  <sheetViews>
    <sheetView topLeftCell="A34" zoomScaleNormal="100" zoomScaleSheetLayoutView="120" workbookViewId="0">
      <selection activeCell="D57" sqref="D57"/>
    </sheetView>
  </sheetViews>
  <sheetFormatPr defaultRowHeight="12.75" x14ac:dyDescent="0.2"/>
  <cols>
    <col min="1" max="1" width="9.7109375" customWidth="1"/>
    <col min="2" max="2" width="29.85546875" customWidth="1"/>
    <col min="3" max="3" width="9.28515625" customWidth="1"/>
    <col min="4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2.140625" style="14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74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 t="s">
        <v>76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52</v>
      </c>
      <c r="B6" s="85"/>
      <c r="C6" s="84"/>
      <c r="D6" s="84"/>
      <c r="E6" s="84" t="s">
        <v>15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10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68">
        <v>1</v>
      </c>
      <c r="D9" s="69">
        <v>2</v>
      </c>
      <c r="E9" s="69">
        <v>3</v>
      </c>
      <c r="F9" s="68">
        <v>4</v>
      </c>
      <c r="G9" s="69">
        <v>5</v>
      </c>
      <c r="H9" s="69">
        <v>6</v>
      </c>
      <c r="I9" s="68">
        <v>7</v>
      </c>
      <c r="J9" s="69">
        <v>8</v>
      </c>
      <c r="K9" s="69">
        <v>9</v>
      </c>
      <c r="L9" s="68">
        <v>10</v>
      </c>
      <c r="M9" s="69">
        <v>11</v>
      </c>
      <c r="N9" s="69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34">
        <f>SUM(Shirak!C10+VDz!C10+Suniq!C10+Lori!C10+Gex!C10+Kotaiq!C10+Armavir!C10+Ararat!C10+Aragacotn!C10+Tavush!C10)</f>
        <v>7</v>
      </c>
      <c r="D10" s="34">
        <f>SUM(Shirak!D10+VDz!D10+Suniq!D10+Lori!D10+Gex!D10+Kotaiq!D10+Armavir!D10+Ararat!D10+Aragacotn!D10+Tavush!D10)</f>
        <v>126</v>
      </c>
      <c r="E10" s="34">
        <f>SUM(Shirak!E10+VDz!E10+Suniq!E10+Lori!E10+Gex!E10+Kotaiq!E10+Armavir!E10+Ararat!E10+Aragacotn!E10+Tavush!E10)</f>
        <v>98</v>
      </c>
      <c r="F10" s="34">
        <f>SUM(Shirak!F10+VDz!F10+Suniq!F10+Lori!F10+Gex!F10+Kotaiq!F10+Armavir!F10+Ararat!F10+Aragacotn!F10+Tavush!F10)</f>
        <v>73</v>
      </c>
      <c r="G10" s="34">
        <f>SUM(Shirak!G10+VDz!G10+Suniq!G10+Lori!G10+Gex!G10+Kotaiq!G10+Armavir!G10+Ararat!G10+Aragacotn!G10+Tavush!G10)</f>
        <v>11</v>
      </c>
      <c r="H10" s="34">
        <f>SUM(Shirak!H10+VDz!H10+Suniq!H10+Lori!H10+Gex!H10+Kotaiq!H10+Armavir!H10+Ararat!H10+Aragacotn!H10+Tavush!H10)</f>
        <v>12</v>
      </c>
      <c r="I10" s="34">
        <f>SUM(Shirak!I10+VDz!I10+Suniq!I10+Lori!I10+Gex!I10+Kotaiq!I10+Armavir!I10+Ararat!I10+Aragacotn!I10+Tavush!I10)</f>
        <v>3</v>
      </c>
      <c r="J10" s="34">
        <f>SUM(Shirak!J10+VDz!J10+Suniq!J10+Lori!J10+Gex!J10+Kotaiq!J10+Armavir!J10+Ararat!J10+Aragacotn!J10+Tavush!J10)</f>
        <v>124</v>
      </c>
      <c r="K10" s="34">
        <f>SUM(Shirak!K10+VDz!K10+Suniq!K10+Lori!K10+Gex!K10+Kotaiq!K10+Armavir!K10+Ararat!K10+Aragacotn!K10+Tavush!K10)</f>
        <v>0</v>
      </c>
      <c r="L10" s="34">
        <f>SUM(Shirak!L10+VDz!L10+Suniq!L10+Lori!L10+Gex!L10+Kotaiq!L10+Armavir!L10+Ararat!L10+Aragacotn!L10+Tavush!L10)</f>
        <v>9</v>
      </c>
      <c r="M10" s="34">
        <f>SUM(Shirak!M10+VDz!M10+Suniq!M10+Lori!M10+Gex!M10+Kotaiq!M10+Armavir!M10+Ararat!M10+Aragacotn!M10+Tavush!M10)</f>
        <v>0</v>
      </c>
      <c r="N10" s="34">
        <f>SUM(Shirak!N10+VDz!N10+Suniq!N10+Lori!N10+Gex!N10+Kotaiq!N10+Armavir!N10+Ararat!N10+Aragacotn!N10+Tavush!N10)</f>
        <v>12000</v>
      </c>
      <c r="O10" s="2"/>
      <c r="P10" s="2"/>
      <c r="Q10" s="2"/>
      <c r="R10" s="2"/>
    </row>
    <row r="11" spans="1:18" s="3" customFormat="1" ht="30" customHeight="1" x14ac:dyDescent="0.2">
      <c r="A11" s="76" t="s">
        <v>17</v>
      </c>
      <c r="B11" s="76"/>
      <c r="C11" s="34">
        <f>SUM(Shirak!C11+VDz!C11+Suniq!C11+Lori!C11+Gex!C11+Kotaiq!C11+Armavir!C11+Ararat!C11+Aragacotn!C11+Tavush!C11)</f>
        <v>28</v>
      </c>
      <c r="D11" s="34">
        <f>SUM(Shirak!D11+VDz!D11+Suniq!D11+Lori!D11+Gex!D11+Kotaiq!D11+Armavir!D11+Ararat!D11+Aragacotn!D11+Tavush!D11)</f>
        <v>218</v>
      </c>
      <c r="E11" s="34">
        <f>SUM(Shirak!E11+VDz!E11+Suniq!E11+Lori!E11+Gex!E11+Kotaiq!E11+Armavir!E11+Ararat!E11+Aragacotn!E11+Tavush!E11)</f>
        <v>189</v>
      </c>
      <c r="F11" s="34">
        <f>SUM(Shirak!F11+VDz!F11+Suniq!F11+Lori!F11+Gex!F11+Kotaiq!F11+Armavir!F11+Ararat!F11+Aragacotn!F11+Tavush!F11)</f>
        <v>177</v>
      </c>
      <c r="G11" s="34">
        <f>SUM(Shirak!G11+VDz!G11+Suniq!G11+Lori!G11+Gex!G11+Kotaiq!G11+Armavir!G11+Ararat!G11+Aragacotn!G11+Tavush!G11)</f>
        <v>13</v>
      </c>
      <c r="H11" s="34">
        <f>SUM(Shirak!H11+VDz!H11+Suniq!H11+Lori!H11+Gex!H11+Kotaiq!H11+Armavir!H11+Ararat!H11+Aragacotn!H11+Tavush!H11)</f>
        <v>30</v>
      </c>
      <c r="I11" s="34">
        <f>SUM(Shirak!I11+VDz!I11+Suniq!I11+Lori!I11+Gex!I11+Kotaiq!I11+Armavir!I11+Ararat!I11+Aragacotn!I11+Tavush!I11)</f>
        <v>6</v>
      </c>
      <c r="J11" s="34">
        <f>SUM(Shirak!J11+VDz!J11+Suniq!J11+Lori!J11+Gex!J11+Kotaiq!J11+Armavir!J11+Ararat!J11+Aragacotn!J11+Tavush!J11)</f>
        <v>238</v>
      </c>
      <c r="K11" s="34">
        <f>SUM(Shirak!K11+VDz!K11+Suniq!K11+Lori!K11+Gex!K11+Kotaiq!K11+Armavir!K11+Ararat!K11+Aragacotn!K11+Tavush!K11)</f>
        <v>0</v>
      </c>
      <c r="L11" s="34">
        <f>SUM(Shirak!L11+VDz!L11+Suniq!L11+Lori!L11+Gex!L11+Kotaiq!L11+Armavir!L11+Ararat!L11+Aragacotn!L11+Tavush!L11)</f>
        <v>8</v>
      </c>
      <c r="M11" s="34">
        <f>SUM(Shirak!M11+VDz!M11+Suniq!M11+Lori!M11+Gex!M11+Kotaiq!M11+Armavir!M11+Ararat!M11+Aragacotn!M11+Tavush!M11)</f>
        <v>1</v>
      </c>
      <c r="N11" s="34">
        <f>SUM(Shirak!N11+VDz!N11+Suniq!N11+Lori!N11+Gex!N11+Kotaiq!N11+Armavir!N11+Ararat!N11+Aragacotn!N11+Tavush!N11)</f>
        <v>17820</v>
      </c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34">
        <f>SUM(Shirak!C12+VDz!C12+Suniq!C12+Lori!C12+Gex!C12+Kotaiq!C12+Armavir!C12+Ararat!C12+Aragacotn!C12+Tavush!C12)</f>
        <v>3</v>
      </c>
      <c r="D12" s="34">
        <f>SUM(Shirak!D12+VDz!D12+Suniq!D12+Lori!D12+Gex!D12+Kotaiq!D12+Armavir!D12+Ararat!D12+Aragacotn!D12+Tavush!D12)</f>
        <v>16</v>
      </c>
      <c r="E12" s="34">
        <f>SUM(Shirak!E12+VDz!E12+Suniq!E12+Lori!E12+Gex!E12+Kotaiq!E12+Armavir!E12+Ararat!E12+Aragacotn!E12+Tavush!E12)</f>
        <v>7</v>
      </c>
      <c r="F12" s="34">
        <f>SUM(Shirak!F12+VDz!F12+Suniq!F12+Lori!F12+Gex!F12+Kotaiq!F12+Armavir!F12+Ararat!F12+Aragacotn!F12+Tavush!F12)</f>
        <v>6</v>
      </c>
      <c r="G12" s="34">
        <f>SUM(Shirak!G12+VDz!G12+Suniq!G12+Lori!G12+Gex!G12+Kotaiq!G12+Armavir!G12+Ararat!G12+Aragacotn!G12+Tavush!G12)</f>
        <v>2</v>
      </c>
      <c r="H12" s="34">
        <f>SUM(Shirak!H12+VDz!H12+Suniq!H12+Lori!H12+Gex!H12+Kotaiq!H12+Armavir!H12+Ararat!H12+Aragacotn!H12+Tavush!H12)</f>
        <v>8</v>
      </c>
      <c r="I12" s="34">
        <f>SUM(Shirak!I12+VDz!I12+Suniq!I12+Lori!I12+Gex!I12+Kotaiq!I12+Armavir!I12+Ararat!I12+Aragacotn!I12+Tavush!I12)</f>
        <v>1</v>
      </c>
      <c r="J12" s="34">
        <f>SUM(Shirak!J12+VDz!J12+Suniq!J12+Lori!J12+Gex!J12+Kotaiq!J12+Armavir!J12+Ararat!J12+Aragacotn!J12+Tavush!J12)</f>
        <v>18</v>
      </c>
      <c r="K12" s="34">
        <f>SUM(Shirak!K12+VDz!K12+Suniq!K12+Lori!K12+Gex!K12+Kotaiq!K12+Armavir!K12+Ararat!K12+Aragacotn!K12+Tavush!K12)</f>
        <v>0</v>
      </c>
      <c r="L12" s="34">
        <f>SUM(Shirak!L12+VDz!L12+Suniq!L12+Lori!L12+Gex!L12+Kotaiq!L12+Armavir!L12+Ararat!L12+Aragacotn!L12+Tavush!L12)</f>
        <v>1</v>
      </c>
      <c r="M12" s="34">
        <f>SUM(Shirak!M12+VDz!M12+Suniq!M12+Lori!M12+Gex!M12+Kotaiq!M12+Armavir!M12+Ararat!M12+Aragacotn!M12+Tavush!M12)</f>
        <v>1</v>
      </c>
      <c r="N12" s="34">
        <f>SUM(Shirak!N12+VDz!N12+Suniq!N12+Lori!N12+Gex!N12+Kotaiq!N12+Armavir!N12+Ararat!N12+Aragacotn!N12+Tavush!N12)</f>
        <v>67000</v>
      </c>
      <c r="O12" s="2"/>
      <c r="P12" s="2"/>
      <c r="Q12" s="2"/>
      <c r="R12" s="2"/>
    </row>
    <row r="13" spans="1:18" s="3" customFormat="1" ht="32.25" customHeight="1" x14ac:dyDescent="0.2">
      <c r="A13" s="76" t="s">
        <v>19</v>
      </c>
      <c r="B13" s="76"/>
      <c r="C13" s="34">
        <f>SUM(Shirak!C13+VDz!C13+Suniq!C13+Lori!C13+Gex!C13+Kotaiq!C13+Armavir!C13+Ararat!C13+Aragacotn!C13+Tavush!C13)</f>
        <v>0</v>
      </c>
      <c r="D13" s="34">
        <f>SUM(Shirak!D13+VDz!D13+Suniq!D13+Lori!D13+Gex!D13+Kotaiq!D13+Armavir!D13+Ararat!D13+Aragacotn!D13+Tavush!D13)</f>
        <v>0</v>
      </c>
      <c r="E13" s="34">
        <f>SUM(Shirak!E13+VDz!E13+Suniq!E13+Lori!E13+Gex!E13+Kotaiq!E13+Armavir!E13+Ararat!E13+Aragacotn!E13+Tavush!E13)</f>
        <v>0</v>
      </c>
      <c r="F13" s="34">
        <f>SUM(Shirak!F13+VDz!F13+Suniq!F13+Lori!F13+Gex!F13+Kotaiq!F13+Armavir!F13+Ararat!F13+Aragacotn!F13+Tavush!F13)</f>
        <v>0</v>
      </c>
      <c r="G13" s="34">
        <f>SUM(Shirak!G13+VDz!G13+Suniq!G13+Lori!G13+Gex!G13+Kotaiq!G13+Armavir!G13+Ararat!G13+Aragacotn!G13+Tavush!G13)</f>
        <v>0</v>
      </c>
      <c r="H13" s="34">
        <f>SUM(Shirak!H13+VDz!H13+Suniq!H13+Lori!H13+Gex!H13+Kotaiq!H13+Armavir!H13+Ararat!H13+Aragacotn!H13+Tavush!H13)</f>
        <v>0</v>
      </c>
      <c r="I13" s="34">
        <f>SUM(Shirak!I13+VDz!I13+Suniq!I13+Lori!I13+Gex!I13+Kotaiq!I13+Armavir!I13+Ararat!I13+Aragacotn!I13+Tavush!I13)</f>
        <v>0</v>
      </c>
      <c r="J13" s="34">
        <f>SUM(Shirak!J13+VDz!J13+Suniq!J13+Lori!J13+Gex!J13+Kotaiq!J13+Armavir!J13+Ararat!J13+Aragacotn!J13+Tavush!J13)</f>
        <v>0</v>
      </c>
      <c r="K13" s="34">
        <f>SUM(Shirak!K13+VDz!K13+Suniq!K13+Lori!K13+Gex!K13+Kotaiq!K13+Armavir!K13+Ararat!K13+Aragacotn!K13+Tavush!K13)</f>
        <v>0</v>
      </c>
      <c r="L13" s="34">
        <f>SUM(Shirak!L13+VDz!L13+Suniq!L13+Lori!L13+Gex!L13+Kotaiq!L13+Armavir!L13+Ararat!L13+Aragacotn!L13+Tavush!L13)</f>
        <v>0</v>
      </c>
      <c r="M13" s="34">
        <f>SUM(Shirak!M13+VDz!M13+Suniq!M13+Lori!M13+Gex!M13+Kotaiq!M13+Armavir!M13+Ararat!M13+Aragacotn!M13+Tavush!M13)</f>
        <v>0</v>
      </c>
      <c r="N13" s="34">
        <f>SUM(Shirak!N13+VDz!N13+Suniq!N13+Lori!N13+Gex!N13+Kotaiq!N13+Armavir!N13+Ararat!N13+Aragacotn!N13+Tavush!N13)</f>
        <v>0</v>
      </c>
      <c r="O13" s="2"/>
      <c r="P13" s="2"/>
      <c r="Q13" s="2"/>
      <c r="R13" s="2"/>
    </row>
    <row r="14" spans="1:18" s="3" customFormat="1" ht="31.5" customHeight="1" x14ac:dyDescent="0.2">
      <c r="A14" s="76" t="s">
        <v>20</v>
      </c>
      <c r="B14" s="76"/>
      <c r="C14" s="34">
        <f>SUM(Shirak!C14+VDz!C14+Suniq!C14+Lori!C14+Gex!C14+Kotaiq!C14+Armavir!C14+Ararat!C14+Aragacotn!C14+Tavush!C14)</f>
        <v>19</v>
      </c>
      <c r="D14" s="34">
        <f>SUM(Shirak!D14+VDz!D14+Suniq!D14+Lori!D14+Gex!D14+Kotaiq!D14+Armavir!D14+Ararat!D14+Aragacotn!D14+Tavush!D14)</f>
        <v>517</v>
      </c>
      <c r="E14" s="34">
        <f>SUM(Shirak!E14+VDz!E14+Suniq!E14+Lori!E14+Gex!E14+Kotaiq!E14+Armavir!E14+Ararat!E14+Aragacotn!E14+Tavush!E14)</f>
        <v>417</v>
      </c>
      <c r="F14" s="34">
        <f>SUM(Shirak!F14+VDz!F14+Suniq!F14+Lori!F14+Gex!F14+Kotaiq!F14+Armavir!F14+Ararat!F14+Aragacotn!F14+Tavush!F14)</f>
        <v>392</v>
      </c>
      <c r="G14" s="34">
        <f>SUM(Shirak!G14+VDz!G14+Suniq!G14+Lori!G14+Gex!G14+Kotaiq!G14+Armavir!G14+Ararat!G14+Aragacotn!G14+Tavush!G14)</f>
        <v>33</v>
      </c>
      <c r="H14" s="34">
        <f>SUM(Shirak!H14+VDz!H14+Suniq!H14+Lori!H14+Gex!H14+Kotaiq!H14+Armavir!H14+Ararat!H14+Aragacotn!H14+Tavush!H14)</f>
        <v>51</v>
      </c>
      <c r="I14" s="34">
        <f>SUM(Shirak!I14+VDz!I14+Suniq!I14+Lori!I14+Gex!I14+Kotaiq!I14+Armavir!I14+Ararat!I14+Aragacotn!I14+Tavush!I14)</f>
        <v>0</v>
      </c>
      <c r="J14" s="34">
        <f>SUM(Shirak!J14+VDz!J14+Suniq!J14+Lori!J14+Gex!J14+Kotaiq!J14+Armavir!J14+Ararat!J14+Aragacotn!J14+Tavush!J14)</f>
        <v>501</v>
      </c>
      <c r="K14" s="34">
        <f>SUM(Shirak!K14+VDz!K14+Suniq!K14+Lori!K14+Gex!K14+Kotaiq!K14+Armavir!K14+Ararat!K14+Aragacotn!K14+Tavush!K14)</f>
        <v>0</v>
      </c>
      <c r="L14" s="34">
        <f>SUM(Shirak!L14+VDz!L14+Suniq!L14+Lori!L14+Gex!L14+Kotaiq!L14+Armavir!L14+Ararat!L14+Aragacotn!L14+Tavush!L14)</f>
        <v>35</v>
      </c>
      <c r="M14" s="34">
        <f>SUM(Shirak!M14+VDz!M14+Suniq!M14+Lori!M14+Gex!M14+Kotaiq!M14+Armavir!M14+Ararat!M14+Aragacotn!M14+Tavush!M14)</f>
        <v>3</v>
      </c>
      <c r="N14" s="34">
        <f>SUM(Shirak!N14+VDz!N14+Suniq!N14+Lori!N14+Gex!N14+Kotaiq!N14+Armavir!N14+Ararat!N14+Aragacotn!N14+Tavush!N14)</f>
        <v>90320</v>
      </c>
      <c r="O14" s="2"/>
      <c r="P14" s="2"/>
      <c r="Q14" s="2"/>
      <c r="R14" s="2"/>
    </row>
    <row r="15" spans="1:18" s="3" customFormat="1" ht="30" customHeight="1" x14ac:dyDescent="0.2">
      <c r="A15" s="76" t="s">
        <v>21</v>
      </c>
      <c r="B15" s="76"/>
      <c r="C15" s="34">
        <f>SUM(Shirak!C15+VDz!C15+Suniq!C15+Lori!C15+Gex!C15+Kotaiq!C15+Armavir!C15+Ararat!C15+Aragacotn!C15+Tavush!C15)</f>
        <v>8</v>
      </c>
      <c r="D15" s="34">
        <f>SUM(Shirak!D15+VDz!D15+Suniq!D15+Lori!D15+Gex!D15+Kotaiq!D15+Armavir!D15+Ararat!D15+Aragacotn!D15+Tavush!D15)</f>
        <v>111</v>
      </c>
      <c r="E15" s="34">
        <f>SUM(Shirak!E15+VDz!E15+Suniq!E15+Lori!E15+Gex!E15+Kotaiq!E15+Armavir!E15+Ararat!E15+Aragacotn!E15+Tavush!E15)</f>
        <v>80</v>
      </c>
      <c r="F15" s="34">
        <f>SUM(Shirak!F15+VDz!F15+Suniq!F15+Lori!F15+Gex!F15+Kotaiq!F15+Armavir!F15+Ararat!F15+Aragacotn!F15+Tavush!F15)</f>
        <v>78</v>
      </c>
      <c r="G15" s="34">
        <f>SUM(Shirak!G15+VDz!G15+Suniq!G15+Lori!G15+Gex!G15+Kotaiq!G15+Armavir!G15+Ararat!G15+Aragacotn!G15+Tavush!G15)</f>
        <v>5</v>
      </c>
      <c r="H15" s="34">
        <f>SUM(Shirak!H15+VDz!H15+Suniq!H15+Lori!H15+Gex!H15+Kotaiq!H15+Armavir!H15+Ararat!H15+Aragacotn!H15+Tavush!H15)</f>
        <v>23</v>
      </c>
      <c r="I15" s="34">
        <f>SUM(Shirak!I15+VDz!I15+Suniq!I15+Lori!I15+Gex!I15+Kotaiq!I15+Armavir!I15+Ararat!I15+Aragacotn!I15+Tavush!I15)</f>
        <v>0</v>
      </c>
      <c r="J15" s="34">
        <f>SUM(Shirak!J15+VDz!J15+Suniq!J15+Lori!J15+Gex!J15+Kotaiq!J15+Armavir!J15+Ararat!J15+Aragacotn!J15+Tavush!J15)</f>
        <v>108</v>
      </c>
      <c r="K15" s="34">
        <f>SUM(Shirak!K15+VDz!K15+Suniq!K15+Lori!K15+Gex!K15+Kotaiq!K15+Armavir!K15+Ararat!K15+Aragacotn!K15+Tavush!K15)</f>
        <v>6</v>
      </c>
      <c r="L15" s="34">
        <f>SUM(Shirak!L15+VDz!L15+Suniq!L15+Lori!L15+Gex!L15+Kotaiq!L15+Armavir!L15+Ararat!L15+Aragacotn!L15+Tavush!L15)</f>
        <v>11</v>
      </c>
      <c r="M15" s="34">
        <f>SUM(Shirak!M15+VDz!M15+Suniq!M15+Lori!M15+Gex!M15+Kotaiq!M15+Armavir!M15+Ararat!M15+Aragacotn!M15+Tavush!M15)</f>
        <v>3</v>
      </c>
      <c r="N15" s="34">
        <f>SUM(Shirak!N15+VDz!N15+Suniq!N15+Lori!N15+Gex!N15+Kotaiq!N15+Armavir!N15+Ararat!N15+Aragacotn!N15+Tavush!N15)</f>
        <v>329500</v>
      </c>
      <c r="O15" s="2"/>
      <c r="P15" s="2"/>
      <c r="Q15" s="2"/>
      <c r="R15" s="2"/>
    </row>
    <row r="16" spans="1:18" s="3" customFormat="1" ht="27.75" customHeight="1" x14ac:dyDescent="0.2">
      <c r="A16" s="76" t="s">
        <v>22</v>
      </c>
      <c r="B16" s="76"/>
      <c r="C16" s="34">
        <f>SUM(Shirak!C16+VDz!C16+Suniq!C16+Lori!C16+Gex!C16+Kotaiq!C16+Armavir!C16+Ararat!C16+Aragacotn!C16+Tavush!C16)</f>
        <v>0</v>
      </c>
      <c r="D16" s="34">
        <f>SUM(Shirak!D16+VDz!D16+Suniq!D16+Lori!D16+Gex!D16+Kotaiq!D16+Armavir!D16+Ararat!D16+Aragacotn!D16+Tavush!D16)</f>
        <v>22</v>
      </c>
      <c r="E16" s="34">
        <f>SUM(Shirak!E16+VDz!E16+Suniq!E16+Lori!E16+Gex!E16+Kotaiq!E16+Armavir!E16+Ararat!E16+Aragacotn!E16+Tavush!E16)</f>
        <v>12</v>
      </c>
      <c r="F16" s="34">
        <f>SUM(Shirak!F16+VDz!F16+Suniq!F16+Lori!F16+Gex!F16+Kotaiq!F16+Armavir!F16+Ararat!F16+Aragacotn!F16+Tavush!F16)</f>
        <v>11</v>
      </c>
      <c r="G16" s="34">
        <f>SUM(Shirak!G16+VDz!G16+Suniq!G16+Lori!G16+Gex!G16+Kotaiq!G16+Armavir!G16+Ararat!G16+Aragacotn!G16+Tavush!G16)</f>
        <v>0</v>
      </c>
      <c r="H16" s="34">
        <f>SUM(Shirak!H16+VDz!H16+Suniq!H16+Lori!H16+Gex!H16+Kotaiq!H16+Armavir!H16+Ararat!H16+Aragacotn!H16+Tavush!H16)</f>
        <v>8</v>
      </c>
      <c r="I16" s="34">
        <f>SUM(Shirak!I16+VDz!I16+Suniq!I16+Lori!I16+Gex!I16+Kotaiq!I16+Armavir!I16+Ararat!I16+Aragacotn!I16+Tavush!I16)</f>
        <v>0</v>
      </c>
      <c r="J16" s="34">
        <f>SUM(Shirak!J16+VDz!J16+Suniq!J16+Lori!J16+Gex!J16+Kotaiq!J16+Armavir!J16+Ararat!J16+Aragacotn!J16+Tavush!J16)</f>
        <v>20</v>
      </c>
      <c r="K16" s="34">
        <f>SUM(Shirak!K16+VDz!K16+Suniq!K16+Lori!K16+Gex!K16+Kotaiq!K16+Armavir!K16+Ararat!K16+Aragacotn!K16+Tavush!K16)</f>
        <v>0</v>
      </c>
      <c r="L16" s="34">
        <f>SUM(Shirak!L16+VDz!L16+Suniq!L16+Lori!L16+Gex!L16+Kotaiq!L16+Armavir!L16+Ararat!L16+Aragacotn!L16+Tavush!L16)</f>
        <v>2</v>
      </c>
      <c r="M16" s="34">
        <f>SUM(Shirak!M16+VDz!M16+Suniq!M16+Lori!M16+Gex!M16+Kotaiq!M16+Armavir!M16+Ararat!M16+Aragacotn!M16+Tavush!M16)</f>
        <v>0</v>
      </c>
      <c r="N16" s="34">
        <f>SUM(Shirak!N16+VDz!N16+Suniq!N16+Lori!N16+Gex!N16+Kotaiq!N16+Armavir!N16+Ararat!N16+Aragacotn!N16+Tavush!N16)</f>
        <v>70000</v>
      </c>
      <c r="O16" s="2"/>
      <c r="P16" s="2"/>
      <c r="Q16" s="2"/>
      <c r="R16" s="2"/>
    </row>
    <row r="17" spans="1:18" s="3" customFormat="1" ht="15.75" x14ac:dyDescent="0.2">
      <c r="A17" s="83" t="s">
        <v>23</v>
      </c>
      <c r="B17" s="83"/>
      <c r="C17" s="34">
        <f>SUM(Shirak!C17+VDz!C17+Suniq!C17+Lori!C17+Gex!C17+Kotaiq!C17+Armavir!C17+Ararat!C17+Aragacotn!C17+Tavush!C17)</f>
        <v>63</v>
      </c>
      <c r="D17" s="34">
        <f>SUM(Shirak!D17+VDz!D17+Suniq!D17+Lori!D17+Gex!D17+Kotaiq!D17+Armavir!D17+Ararat!D17+Aragacotn!D17+Tavush!D17)</f>
        <v>952</v>
      </c>
      <c r="E17" s="34">
        <f>SUM(Shirak!E17+VDz!E17+Suniq!E17+Lori!E17+Gex!E17+Kotaiq!E17+Armavir!E17+Ararat!E17+Aragacotn!E17+Tavush!E17)</f>
        <v>749</v>
      </c>
      <c r="F17" s="34">
        <f>SUM(Shirak!F17+VDz!F17+Suniq!F17+Lori!F17+Gex!F17+Kotaiq!F17+Armavir!F17+Ararat!F17+Aragacotn!F17+Tavush!F17)</f>
        <v>737</v>
      </c>
      <c r="G17" s="34">
        <f>SUM(Shirak!G17+VDz!G17+Suniq!G17+Lori!G17+Gex!G17+Kotaiq!G17+Armavir!G17+Ararat!G17+Aragacotn!G17+Tavush!G17)</f>
        <v>54</v>
      </c>
      <c r="H17" s="34">
        <f>SUM(Shirak!H17+VDz!H17+Suniq!H17+Lori!H17+Gex!H17+Kotaiq!H17+Armavir!H17+Ararat!H17+Aragacotn!H17+Tavush!H17)</f>
        <v>126</v>
      </c>
      <c r="I17" s="34">
        <f>SUM(Shirak!I17+VDz!I17+Suniq!I17+Lori!I17+Gex!I17+Kotaiq!I17+Armavir!I17+Ararat!I17+Aragacotn!I17+Tavush!I17)</f>
        <v>5</v>
      </c>
      <c r="J17" s="34">
        <f>SUM(Shirak!J17+VDz!J17+Suniq!J17+Lori!J17+Gex!J17+Kotaiq!J17+Armavir!J17+Ararat!J17+Aragacotn!J17+Tavush!J17)</f>
        <v>934</v>
      </c>
      <c r="K17" s="34">
        <f>SUM(Shirak!K17+VDz!K17+Suniq!K17+Lori!K17+Gex!K17+Kotaiq!K17+Armavir!K17+Ararat!K17+Aragacotn!K17+Tavush!K17)</f>
        <v>16</v>
      </c>
      <c r="L17" s="34">
        <f>SUM(Shirak!L17+VDz!L17+Suniq!L17+Lori!L17+Gex!L17+Kotaiq!L17+Armavir!L17+Ararat!L17+Aragacotn!L17+Tavush!L17)</f>
        <v>81</v>
      </c>
      <c r="M17" s="34">
        <f>SUM(Shirak!M17+VDz!M17+Suniq!M17+Lori!M17+Gex!M17+Kotaiq!M17+Armavir!M17+Ararat!M17+Aragacotn!M17+Tavush!M17)</f>
        <v>2</v>
      </c>
      <c r="N17" s="34">
        <f>SUM(Shirak!N17+VDz!N17+Suniq!N17+Lori!N17+Gex!N17+Kotaiq!N17+Armavir!N17+Ararat!N17+Aragacotn!N17+Tavush!N17)</f>
        <v>3745160</v>
      </c>
      <c r="O17" s="2"/>
      <c r="P17" s="2"/>
      <c r="Q17" s="2"/>
      <c r="R17" s="2"/>
    </row>
    <row r="18" spans="1:18" s="3" customFormat="1" ht="27" customHeight="1" x14ac:dyDescent="0.2">
      <c r="A18" s="76" t="s">
        <v>24</v>
      </c>
      <c r="B18" s="76"/>
      <c r="C18" s="34">
        <v>4</v>
      </c>
      <c r="D18" s="34">
        <f>SUM(Shirak!D18+VDz!D18+Suniq!D18+Lori!D18+Gex!D18+Kotaiq!D18+Armavir!D18+Ararat!D18+Aragacotn!D18+Tavush!D18)</f>
        <v>38</v>
      </c>
      <c r="E18" s="34">
        <f>SUM(Shirak!E18+VDz!E18+Suniq!E18+Lori!E18+Gex!E18+Kotaiq!E18+Armavir!E18+Ararat!E18+Aragacotn!E18+Tavush!E18)</f>
        <v>30</v>
      </c>
      <c r="F18" s="34">
        <f>SUM(Shirak!F18+VDz!F18+Suniq!F18+Lori!F18+Gex!F18+Kotaiq!F18+Armavir!F18+Ararat!F18+Aragacotn!F18+Tavush!F18)</f>
        <v>29</v>
      </c>
      <c r="G18" s="34">
        <f>SUM(Shirak!G18+VDz!G18+Suniq!G18+Lori!G18+Gex!G18+Kotaiq!G18+Armavir!G18+Ararat!G18+Aragacotn!G18+Tavush!G18)</f>
        <v>4</v>
      </c>
      <c r="H18" s="34">
        <f>SUM(Shirak!H18+VDz!H18+Suniq!H18+Lori!H18+Gex!H18+Kotaiq!H18+Armavir!H18+Ararat!H18+Aragacotn!H18+Tavush!H18)</f>
        <v>4</v>
      </c>
      <c r="I18" s="34">
        <f>SUM(Shirak!I18+VDz!I18+Suniq!I18+Lori!I18+Gex!I18+Kotaiq!I18+Armavir!I18+Ararat!I18+Aragacotn!I18+Tavush!I18)</f>
        <v>0</v>
      </c>
      <c r="J18" s="34">
        <f>SUM(Shirak!J18+VDz!J18+Suniq!J18+Lori!J18+Gex!J18+Kotaiq!J18+Armavir!J18+Ararat!J18+Aragacotn!J18+Tavush!J18)</f>
        <v>38</v>
      </c>
      <c r="K18" s="34">
        <f>SUM(Shirak!K18+VDz!K18+Suniq!K18+Lori!K18+Gex!K18+Kotaiq!K18+Armavir!K18+Ararat!K18+Aragacotn!K18+Tavush!K18)</f>
        <v>0</v>
      </c>
      <c r="L18" s="34">
        <f>SUM(Shirak!L18+VDz!L18+Suniq!L18+Lori!L18+Gex!L18+Kotaiq!L18+Armavir!L18+Ararat!L18+Aragacotn!L18+Tavush!L18)</f>
        <v>4</v>
      </c>
      <c r="M18" s="34">
        <f>SUM(Shirak!M18+VDz!M18+Suniq!M18+Lori!M18+Gex!M18+Kotaiq!M18+Armavir!M18+Ararat!M18+Aragacotn!M18+Tavush!M18)</f>
        <v>2</v>
      </c>
      <c r="N18" s="34">
        <f>SUM(Shirak!N18+VDz!N18+Suniq!N18+Lori!N18+Gex!N18+Kotaiq!N18+Armavir!N18+Ararat!N18+Aragacotn!N18+Tavush!N18)</f>
        <v>148000</v>
      </c>
      <c r="O18" s="2"/>
      <c r="P18" s="2"/>
      <c r="Q18" s="2"/>
      <c r="R18" s="2"/>
    </row>
    <row r="19" spans="1:18" s="3" customFormat="1" ht="30" customHeight="1" x14ac:dyDescent="0.2">
      <c r="A19" s="76" t="s">
        <v>25</v>
      </c>
      <c r="B19" s="76"/>
      <c r="C19" s="34">
        <f>SUM(Shirak!C19+VDz!C19+Suniq!C19+Lori!C19+Gex!C19+Kotaiq!C19+Armavir!C19+Ararat!C19+Aragacotn!C19+Tavush!C19)</f>
        <v>34</v>
      </c>
      <c r="D19" s="34">
        <f>SUM(Shirak!D19+VDz!D19+Suniq!D19+Lori!D19+Gex!D19+Kotaiq!D19+Armavir!D19+Ararat!D19+Aragacotn!D19+Tavush!D19)</f>
        <v>106</v>
      </c>
      <c r="E19" s="34">
        <f>SUM(Shirak!E19+VDz!E19+Suniq!E19+Lori!E19+Gex!E19+Kotaiq!E19+Armavir!E19+Ararat!E19+Aragacotn!E19+Tavush!E19)</f>
        <v>81</v>
      </c>
      <c r="F19" s="34">
        <f>SUM(Shirak!F19+VDz!F19+Suniq!F19+Lori!F19+Gex!F19+Kotaiq!F19+Armavir!F19+Ararat!F19+Aragacotn!F19+Tavush!F19)</f>
        <v>70</v>
      </c>
      <c r="G19" s="34">
        <f>SUM(Shirak!G19+VDz!G19+Suniq!G19+Lori!G19+Gex!G19+Kotaiq!G19+Armavir!G19+Ararat!G19+Aragacotn!G19+Tavush!G19)</f>
        <v>15</v>
      </c>
      <c r="H19" s="34">
        <f>SUM(Shirak!H19+VDz!H19+Suniq!H19+Lori!H19+Gex!H19+Kotaiq!H19+Armavir!H19+Ararat!H19+Aragacotn!H19+Tavush!H19)</f>
        <v>31</v>
      </c>
      <c r="I19" s="34">
        <f>SUM(Shirak!I19+VDz!I19+Suniq!I19+Lori!I19+Gex!I19+Kotaiq!I19+Armavir!I19+Ararat!I19+Aragacotn!I19+Tavush!I19)</f>
        <v>1</v>
      </c>
      <c r="J19" s="34">
        <f>SUM(Shirak!J19+VDz!J19+Suniq!J19+Lori!J19+Gex!J19+Kotaiq!J19+Armavir!J19+Ararat!J19+Aragacotn!J19+Tavush!J19)</f>
        <v>128</v>
      </c>
      <c r="K19" s="34">
        <f>SUM(Shirak!K19+VDz!K19+Suniq!K19+Lori!K19+Gex!K19+Kotaiq!K19+Armavir!K19+Ararat!K19+Aragacotn!K19+Tavush!K19)</f>
        <v>7</v>
      </c>
      <c r="L19" s="34">
        <f>SUM(Shirak!L19+VDz!L19+Suniq!L19+Lori!L19+Gex!L19+Kotaiq!L19+Armavir!L19+Ararat!L19+Aragacotn!L19+Tavush!L19)</f>
        <v>12</v>
      </c>
      <c r="M19" s="34">
        <f>SUM(Shirak!M19+VDz!M19+Suniq!M19+Lori!M19+Gex!M19+Kotaiq!M19+Armavir!M19+Ararat!M19+Aragacotn!M19+Tavush!M19)</f>
        <v>2</v>
      </c>
      <c r="N19" s="34">
        <f>SUM(Shirak!N19+VDz!N19+Suniq!N19+Lori!N19+Gex!N19+Kotaiq!N19+Armavir!N19+Ararat!N19+Aragacotn!N19+Tavush!N19)</f>
        <v>405892</v>
      </c>
      <c r="O19" s="2"/>
      <c r="P19" s="2"/>
      <c r="Q19" s="2"/>
      <c r="R19" s="2"/>
    </row>
    <row r="20" spans="1:18" s="3" customFormat="1" ht="15.75" x14ac:dyDescent="0.2">
      <c r="A20" s="81" t="s">
        <v>26</v>
      </c>
      <c r="B20" s="81"/>
      <c r="C20" s="34">
        <f>SUM(Shirak!C20+VDz!C20+Suniq!C20+Lori!C20+Gex!C20+Kotaiq!C20+Armavir!C20+Ararat!C20+Aragacotn!C20+Tavush!C20)</f>
        <v>51</v>
      </c>
      <c r="D20" s="34">
        <f>SUM(Shirak!D20+VDz!D20+Suniq!D20+Lori!D20+Gex!D20+Kotaiq!D20+Armavir!D20+Ararat!D20+Aragacotn!D20+Tavush!D20)</f>
        <v>272</v>
      </c>
      <c r="E20" s="34">
        <f>SUM(Shirak!E20+VDz!E20+Suniq!E20+Lori!E20+Gex!E20+Kotaiq!E20+Armavir!E20+Ararat!E20+Aragacotn!E20+Tavush!E20)</f>
        <v>156</v>
      </c>
      <c r="F20" s="34">
        <f>SUM(Shirak!F20+VDz!F20+Suniq!F20+Lori!F20+Gex!F20+Kotaiq!F20+Armavir!F20+Ararat!F20+Aragacotn!F20+Tavush!F20)</f>
        <v>137</v>
      </c>
      <c r="G20" s="34">
        <f>SUM(Shirak!G20+VDz!G20+Suniq!G20+Lori!G20+Gex!G20+Kotaiq!G20+Armavir!G20+Ararat!G20+Aragacotn!G20+Tavush!G20)</f>
        <v>50</v>
      </c>
      <c r="H20" s="34">
        <f>SUM(Shirak!H20+VDz!H20+Suniq!H20+Lori!H20+Gex!H20+Kotaiq!H20+Armavir!H20+Ararat!H20+Aragacotn!H20+Tavush!H20)</f>
        <v>81</v>
      </c>
      <c r="I20" s="34">
        <f>SUM(Shirak!I20+VDz!I20+Suniq!I20+Lori!I20+Gex!I20+Kotaiq!I20+Armavir!I20+Ararat!I20+Aragacotn!I20+Tavush!I20)</f>
        <v>2</v>
      </c>
      <c r="J20" s="34">
        <f>SUM(Shirak!J20+VDz!J20+Suniq!J20+Lori!J20+Gex!J20+Kotaiq!J20+Armavir!J20+Ararat!J20+Aragacotn!J20+Tavush!J20)</f>
        <v>289</v>
      </c>
      <c r="K20" s="34">
        <f>SUM(Shirak!K20+VDz!K20+Suniq!K20+Lori!K20+Gex!K20+Kotaiq!K20+Armavir!K20+Ararat!K20+Aragacotn!K20+Tavush!K20)</f>
        <v>14</v>
      </c>
      <c r="L20" s="34">
        <f>SUM(Shirak!L20+VDz!L20+Suniq!L20+Lori!L20+Gex!L20+Kotaiq!L20+Armavir!L20+Ararat!L20+Aragacotn!L20+Tavush!L20)</f>
        <v>34</v>
      </c>
      <c r="M20" s="34">
        <f>SUM(Shirak!M20+VDz!M20+Suniq!M20+Lori!M20+Gex!M20+Kotaiq!M20+Armavir!M20+Ararat!M20+Aragacotn!M20+Tavush!M20)</f>
        <v>11</v>
      </c>
      <c r="N20" s="34">
        <f>SUM(Shirak!N20+VDz!N20+Suniq!N20+Lori!N20+Gex!N20+Kotaiq!N20+Armavir!N20+Ararat!N20+Aragacotn!N20+Tavush!N20)</f>
        <v>981340</v>
      </c>
      <c r="O20" s="2"/>
      <c r="P20" s="2"/>
      <c r="Q20" s="2"/>
      <c r="R20" s="2"/>
    </row>
    <row r="21" spans="1:18" s="3" customFormat="1" ht="27.75" customHeight="1" x14ac:dyDescent="0.2">
      <c r="A21" s="76" t="s">
        <v>27</v>
      </c>
      <c r="B21" s="76"/>
      <c r="C21" s="34">
        <f>SUM(Shirak!C21+VDz!C21+Suniq!C21+Lori!C21+Gex!C21+Kotaiq!C21+Armavir!C21+Ararat!C21+Aragacotn!C21+Tavush!C21)</f>
        <v>12</v>
      </c>
      <c r="D21" s="34">
        <f>SUM(Shirak!D21+VDz!D21+Suniq!D21+Lori!D21+Gex!D21+Kotaiq!D21+Armavir!D21+Ararat!D21+Aragacotn!D21+Tavush!D21)</f>
        <v>25</v>
      </c>
      <c r="E21" s="34">
        <f>SUM(Shirak!E21+VDz!E21+Suniq!E21+Lori!E21+Gex!E21+Kotaiq!E21+Armavir!E21+Ararat!E21+Aragacotn!E21+Tavush!E21)</f>
        <v>24</v>
      </c>
      <c r="F21" s="34">
        <f>SUM(Shirak!F21+VDz!F21+Suniq!F21+Lori!F21+Gex!F21+Kotaiq!F21+Armavir!F21+Ararat!F21+Aragacotn!F21+Tavush!F21)</f>
        <v>15</v>
      </c>
      <c r="G21" s="34">
        <f>SUM(Shirak!G21+VDz!G21+Suniq!G21+Lori!G21+Gex!G21+Kotaiq!G21+Armavir!G21+Ararat!G21+Aragacotn!G21+Tavush!G21)</f>
        <v>8</v>
      </c>
      <c r="H21" s="34">
        <f>SUM(Shirak!H21+VDz!H21+Suniq!H21+Lori!H21+Gex!H21+Kotaiq!H21+Armavir!H21+Ararat!H21+Aragacotn!H21+Tavush!H21)</f>
        <v>2</v>
      </c>
      <c r="I21" s="34">
        <f>SUM(Shirak!I21+VDz!I21+Suniq!I21+Lori!I21+Gex!I21+Kotaiq!I21+Armavir!I21+Ararat!I21+Aragacotn!I21+Tavush!I21)</f>
        <v>0</v>
      </c>
      <c r="J21" s="34">
        <f>SUM(Shirak!J21+VDz!J21+Suniq!J21+Lori!J21+Gex!J21+Kotaiq!J21+Armavir!J21+Ararat!J21+Aragacotn!J21+Tavush!J21)</f>
        <v>34</v>
      </c>
      <c r="K21" s="34">
        <f>SUM(Shirak!K21+VDz!K21+Suniq!K21+Lori!K21+Gex!K21+Kotaiq!K21+Armavir!K21+Ararat!K21+Aragacotn!K21+Tavush!K21)</f>
        <v>0</v>
      </c>
      <c r="L21" s="34">
        <f>SUM(Shirak!L21+VDz!L21+Suniq!L21+Lori!L21+Gex!L21+Kotaiq!L21+Armavir!L21+Ararat!L21+Aragacotn!L21+Tavush!L21)</f>
        <v>3</v>
      </c>
      <c r="M21" s="34">
        <f>SUM(Shirak!M21+VDz!M21+Suniq!M21+Lori!M21+Gex!M21+Kotaiq!M21+Armavir!M21+Ararat!M21+Aragacotn!M21+Tavush!M21)</f>
        <v>1</v>
      </c>
      <c r="N21" s="34">
        <f>SUM(Shirak!N21+VDz!N21+Suniq!N21+Lori!N21+Gex!N21+Kotaiq!N21+Armavir!N21+Ararat!N21+Aragacotn!N21+Tavush!N21)</f>
        <v>105500</v>
      </c>
      <c r="O21" s="2"/>
      <c r="P21" s="2"/>
      <c r="Q21" s="2"/>
      <c r="R21" s="2"/>
    </row>
    <row r="22" spans="1:18" s="3" customFormat="1" ht="35.25" customHeight="1" x14ac:dyDescent="0.2">
      <c r="A22" s="76" t="s">
        <v>28</v>
      </c>
      <c r="B22" s="76"/>
      <c r="C22" s="34">
        <f>SUM(Shirak!C22+VDz!C22+Suniq!C22+Lori!C22+Gex!C22+Kotaiq!C22+Armavir!C22+Ararat!C22+Aragacotn!C22+Tavush!C22)</f>
        <v>11</v>
      </c>
      <c r="D22" s="34">
        <f>SUM(Shirak!D22+VDz!D22+Suniq!D22+Lori!D22+Gex!D22+Kotaiq!D22+Armavir!D22+Ararat!D22+Aragacotn!D22+Tavush!D22)</f>
        <v>67</v>
      </c>
      <c r="E22" s="34">
        <f>SUM(Shirak!E22+VDz!E22+Suniq!E22+Lori!E22+Gex!E22+Kotaiq!E22+Armavir!E22+Ararat!E22+Aragacotn!E22+Tavush!E22)</f>
        <v>44</v>
      </c>
      <c r="F22" s="34">
        <f>SUM(Shirak!F22+VDz!F22+Suniq!F22+Lori!F22+Gex!F22+Kotaiq!F22+Armavir!F22+Ararat!F22+Aragacotn!F22+Tavush!F22)</f>
        <v>43</v>
      </c>
      <c r="G22" s="34">
        <f>SUM(Shirak!G22+VDz!G22+Suniq!G22+Lori!G22+Gex!G22+Kotaiq!G22+Armavir!G22+Ararat!G22+Aragacotn!G22+Tavush!G22)</f>
        <v>5</v>
      </c>
      <c r="H22" s="34">
        <f>SUM(Shirak!H22+VDz!H22+Suniq!H22+Lori!H22+Gex!H22+Kotaiq!H22+Armavir!H22+Ararat!H22+Aragacotn!H22+Tavush!H22)</f>
        <v>21</v>
      </c>
      <c r="I22" s="34">
        <f>SUM(Shirak!I22+VDz!I22+Suniq!I22+Lori!I22+Gex!I22+Kotaiq!I22+Armavir!I22+Ararat!I22+Aragacotn!I22+Tavush!I22)</f>
        <v>1</v>
      </c>
      <c r="J22" s="34">
        <f>SUM(Shirak!J22+VDz!J22+Suniq!J22+Lori!J22+Gex!J22+Kotaiq!J22+Armavir!J22+Ararat!J22+Aragacotn!J22+Tavush!J22)</f>
        <v>71</v>
      </c>
      <c r="K22" s="34">
        <f>SUM(Shirak!K22+VDz!K22+Suniq!K22+Lori!K22+Gex!K22+Kotaiq!K22+Armavir!K22+Ararat!K22+Aragacotn!K22+Tavush!K22)</f>
        <v>3</v>
      </c>
      <c r="L22" s="34">
        <f>SUM(Shirak!L22+VDz!L22+Suniq!L22+Lori!L22+Gex!L22+Kotaiq!L22+Armavir!L22+Ararat!L22+Aragacotn!L22+Tavush!L22)</f>
        <v>7</v>
      </c>
      <c r="M22" s="34">
        <f>SUM(Shirak!M22+VDz!M22+Suniq!M22+Lori!M22+Gex!M22+Kotaiq!M22+Armavir!M22+Ararat!M22+Aragacotn!M22+Tavush!M22)</f>
        <v>1</v>
      </c>
      <c r="N22" s="34">
        <f>SUM(Shirak!N22+VDz!N22+Suniq!N22+Lori!N22+Gex!N22+Kotaiq!N22+Armavir!N22+Ararat!N22+Aragacotn!N22+Tavush!N22)</f>
        <v>192000</v>
      </c>
      <c r="O22" s="2"/>
      <c r="P22" s="2"/>
      <c r="Q22" s="2"/>
      <c r="R22" s="2"/>
    </row>
    <row r="23" spans="1:18" s="3" customFormat="1" ht="28.5" customHeight="1" x14ac:dyDescent="0.2">
      <c r="A23" s="81" t="s">
        <v>29</v>
      </c>
      <c r="B23" s="81"/>
      <c r="C23" s="34">
        <f>SUM(Shirak!C23+VDz!C23+Suniq!C23+Lori!C23+Gex!C23+Kotaiq!C23+Armavir!C23+Ararat!C23+Aragacotn!C23+Tavush!C23)</f>
        <v>31</v>
      </c>
      <c r="D23" s="34">
        <f>SUM(Shirak!D23+VDz!D23+Suniq!D23+Lori!D23+Gex!D23+Kotaiq!D23+Armavir!D23+Ararat!D23+Aragacotn!D23+Tavush!D23)</f>
        <v>370</v>
      </c>
      <c r="E23" s="34">
        <f>SUM(Shirak!E23+VDz!E23+Suniq!E23+Lori!E23+Gex!E23+Kotaiq!E23+Armavir!E23+Ararat!E23+Aragacotn!E23+Tavush!E23)</f>
        <v>269</v>
      </c>
      <c r="F23" s="34">
        <f>SUM(Shirak!F23+VDz!F23+Suniq!F23+Lori!F23+Gex!F23+Kotaiq!F23+Armavir!F23+Ararat!F23+Aragacotn!F23+Tavush!F23)</f>
        <v>235</v>
      </c>
      <c r="G23" s="34">
        <f>SUM(Shirak!G23+VDz!G23+Suniq!G23+Lori!G23+Gex!G23+Kotaiq!G23+Armavir!G23+Ararat!G23+Aragacotn!G23+Tavush!G23)</f>
        <v>39</v>
      </c>
      <c r="H23" s="34">
        <f>SUM(Shirak!H23+VDz!H23+Suniq!H23+Lori!H23+Gex!H23+Kotaiq!H23+Armavir!H23+Ararat!H23+Aragacotn!H23+Tavush!H23)</f>
        <v>55</v>
      </c>
      <c r="I23" s="34">
        <f>SUM(Shirak!I23+VDz!I23+Suniq!I23+Lori!I23+Gex!I23+Kotaiq!I23+Armavir!I23+Ararat!I23+Aragacotn!I23+Tavush!I23)</f>
        <v>7</v>
      </c>
      <c r="J23" s="34">
        <f>SUM(Shirak!J23+VDz!J23+Suniq!J23+Lori!J23+Gex!J23+Kotaiq!J23+Armavir!J23+Ararat!J23+Aragacotn!J23+Tavush!J23)</f>
        <v>370</v>
      </c>
      <c r="K23" s="34">
        <f>SUM(Shirak!K23+VDz!K23+Suniq!K23+Lori!K23+Gex!K23+Kotaiq!K23+Armavir!K23+Ararat!K23+Aragacotn!K23+Tavush!K23)</f>
        <v>1</v>
      </c>
      <c r="L23" s="34">
        <f>SUM(Shirak!L23+VDz!L23+Suniq!L23+Lori!L23+Gex!L23+Kotaiq!L23+Armavir!L23+Ararat!L23+Aragacotn!L23+Tavush!L23)</f>
        <v>31</v>
      </c>
      <c r="M23" s="34">
        <f>SUM(Shirak!M23+VDz!M23+Suniq!M23+Lori!M23+Gex!M23+Kotaiq!M23+Armavir!M23+Ararat!M23+Aragacotn!M23+Tavush!M23)</f>
        <v>0</v>
      </c>
      <c r="N23" s="34">
        <f>SUM(Shirak!N23+VDz!N23+Suniq!N23+Lori!N23+Gex!N23+Kotaiq!N23+Armavir!N23+Ararat!N23+Aragacotn!N23+Tavush!N23)</f>
        <v>1822085</v>
      </c>
      <c r="O23" s="2"/>
      <c r="P23" s="2"/>
      <c r="Q23" s="2"/>
      <c r="R23" s="2"/>
    </row>
    <row r="24" spans="1:18" s="3" customFormat="1" ht="27.75" customHeight="1" x14ac:dyDescent="0.2">
      <c r="A24" s="76" t="s">
        <v>30</v>
      </c>
      <c r="B24" s="76"/>
      <c r="C24" s="34">
        <f>SUM(Shirak!C24+VDz!C24+Suniq!C24+Lori!C24+Gex!C24+Kotaiq!C24+Armavir!C24+Ararat!C24+Aragacotn!C24+Tavush!C24)</f>
        <v>102</v>
      </c>
      <c r="D24" s="34">
        <f>SUM(Shirak!D24+VDz!D24+Suniq!D24+Lori!D24+Gex!D24+Kotaiq!D24+Armavir!D24+Ararat!D24+Aragacotn!D24+Tavush!D24)</f>
        <v>920</v>
      </c>
      <c r="E24" s="34">
        <f>SUM(Shirak!E24+VDz!E24+Suniq!E24+Lori!E24+Gex!E24+Kotaiq!E24+Armavir!E24+Ararat!E24+Aragacotn!E24+Tavush!E24)</f>
        <v>646</v>
      </c>
      <c r="F24" s="34">
        <f>SUM(Shirak!F24+VDz!F24+Suniq!F24+Lori!F24+Gex!F24+Kotaiq!F24+Armavir!F24+Ararat!F24+Aragacotn!F24+Tavush!F24)</f>
        <v>452</v>
      </c>
      <c r="G24" s="34">
        <f>SUM(Shirak!G24+VDz!G24+Suniq!G24+Lori!G24+Gex!G24+Kotaiq!G24+Armavir!G24+Ararat!G24+Aragacotn!G24+Tavush!G24)</f>
        <v>98</v>
      </c>
      <c r="H24" s="34">
        <f>SUM(Shirak!H24+VDz!H24+Suniq!H24+Lori!H24+Gex!H24+Kotaiq!H24+Armavir!H24+Ararat!H24+Aragacotn!H24+Tavush!H24)</f>
        <v>139</v>
      </c>
      <c r="I24" s="34">
        <f>SUM(Shirak!I24+VDz!I24+Suniq!I24+Lori!I24+Gex!I24+Kotaiq!I24+Armavir!I24+Ararat!I24+Aragacotn!I24+Tavush!I24)</f>
        <v>20</v>
      </c>
      <c r="J24" s="34">
        <f>SUM(Shirak!J24+VDz!J24+Suniq!J24+Lori!J24+Gex!J24+Kotaiq!J24+Armavir!J24+Ararat!J24+Aragacotn!J24+Tavush!J24)</f>
        <v>903</v>
      </c>
      <c r="K24" s="34">
        <f>SUM(Shirak!K24+VDz!K24+Suniq!K24+Lori!K24+Gex!K24+Kotaiq!K24+Armavir!K24+Ararat!K24+Aragacotn!K24+Tavush!K24)</f>
        <v>1</v>
      </c>
      <c r="L24" s="34">
        <f>SUM(Shirak!L24+VDz!L24+Suniq!L24+Lori!L24+Gex!L24+Kotaiq!L24+Armavir!L24+Ararat!L24+Aragacotn!L24+Tavush!L24)</f>
        <v>119</v>
      </c>
      <c r="M24" s="34">
        <f>SUM(Shirak!M24+VDz!M24+Suniq!M24+Lori!M24+Gex!M24+Kotaiq!M24+Armavir!M24+Ararat!M24+Aragacotn!M24+Tavush!M24)</f>
        <v>29</v>
      </c>
      <c r="N24" s="34">
        <f>SUM(Shirak!N24+VDz!N24+Suniq!N24+Lori!N24+Gex!N24+Kotaiq!N24+Armavir!N24+Ararat!N24+Aragacotn!N24+Tavush!N24)</f>
        <v>3117837</v>
      </c>
      <c r="O24" s="2"/>
      <c r="P24" s="2"/>
      <c r="Q24" s="2"/>
      <c r="R24" s="2"/>
    </row>
    <row r="25" spans="1:18" s="3" customFormat="1" ht="29.25" customHeight="1" x14ac:dyDescent="0.2">
      <c r="A25" s="76" t="s">
        <v>31</v>
      </c>
      <c r="B25" s="76"/>
      <c r="C25" s="34">
        <f>SUM(Shirak!C25+VDz!C25+Suniq!C25+Lori!C25+Gex!C25+Kotaiq!C25+Armavir!C25+Ararat!C25+Aragacotn!C25+Tavush!C25)</f>
        <v>2</v>
      </c>
      <c r="D25" s="34">
        <f>SUM(Shirak!D25+VDz!D25+Suniq!D25+Lori!D25+Gex!D25+Kotaiq!D25+Armavir!D25+Ararat!D25+Aragacotn!D25+Tavush!D25)</f>
        <v>9</v>
      </c>
      <c r="E25" s="34">
        <f>SUM(Shirak!E25+VDz!E25+Suniq!E25+Lori!E25+Gex!E25+Kotaiq!E25+Armavir!E25+Ararat!E25+Aragacotn!E25+Tavush!E25)</f>
        <v>6</v>
      </c>
      <c r="F25" s="34">
        <f>SUM(Shirak!F25+VDz!F25+Suniq!F25+Lori!F25+Gex!F25+Kotaiq!F25+Armavir!F25+Ararat!F25+Aragacotn!F25+Tavush!F25)</f>
        <v>4</v>
      </c>
      <c r="G25" s="34">
        <f>SUM(Shirak!G25+VDz!G25+Suniq!G25+Lori!G25+Gex!G25+Kotaiq!G25+Armavir!G25+Ararat!G25+Aragacotn!G25+Tavush!G25)</f>
        <v>0</v>
      </c>
      <c r="H25" s="34">
        <f>SUM(Shirak!H25+VDz!H25+Suniq!H25+Lori!H25+Gex!H25+Kotaiq!H25+Armavir!H25+Ararat!H25+Aragacotn!H25+Tavush!H25)</f>
        <v>2</v>
      </c>
      <c r="I25" s="34">
        <f>SUM(Shirak!I25+VDz!I25+Suniq!I25+Lori!I25+Gex!I25+Kotaiq!I25+Armavir!I25+Ararat!I25+Aragacotn!I25+Tavush!I25)</f>
        <v>0</v>
      </c>
      <c r="J25" s="34">
        <f>SUM(Shirak!J25+VDz!J25+Suniq!J25+Lori!J25+Gex!J25+Kotaiq!J25+Armavir!J25+Ararat!J25+Aragacotn!J25+Tavush!J25)</f>
        <v>8</v>
      </c>
      <c r="K25" s="34">
        <f>SUM(Shirak!K25+VDz!K25+Suniq!K25+Lori!K25+Gex!K25+Kotaiq!K25+Armavir!K25+Ararat!K25+Aragacotn!K25+Tavush!K25)</f>
        <v>0</v>
      </c>
      <c r="L25" s="34">
        <f>SUM(Shirak!L25+VDz!L25+Suniq!L25+Lori!L25+Gex!L25+Kotaiq!L25+Armavir!L25+Ararat!L25+Aragacotn!L25+Tavush!L25)</f>
        <v>3</v>
      </c>
      <c r="M25" s="34">
        <f>SUM(Shirak!M25+VDz!M25+Suniq!M25+Lori!M25+Gex!M25+Kotaiq!M25+Armavir!M25+Ararat!M25+Aragacotn!M25+Tavush!M25)</f>
        <v>1</v>
      </c>
      <c r="N25" s="34">
        <f>SUM(Shirak!N25+VDz!N25+Suniq!N25+Lori!N25+Gex!N25+Kotaiq!N25+Armavir!N25+Ararat!N25+Aragacotn!N25+Tavush!N25)</f>
        <v>0</v>
      </c>
      <c r="O25" s="2"/>
      <c r="P25" s="2"/>
      <c r="Q25" s="2"/>
      <c r="R25" s="2"/>
    </row>
    <row r="26" spans="1:18" s="3" customFormat="1" ht="24.75" customHeight="1" x14ac:dyDescent="0.2">
      <c r="A26" s="76" t="s">
        <v>32</v>
      </c>
      <c r="B26" s="76"/>
      <c r="C26" s="34">
        <f>SUM(Shirak!C26+VDz!C26+Suniq!C26+Lori!C26+Gex!C26+Kotaiq!C26+Armavir!C26+Ararat!C26+Aragacotn!C26+Tavush!C26)</f>
        <v>7</v>
      </c>
      <c r="D26" s="34">
        <f>SUM(Shirak!D26+VDz!D26+Suniq!D26+Lori!D26+Gex!D26+Kotaiq!D26+Armavir!D26+Ararat!D26+Aragacotn!D26+Tavush!D26)</f>
        <v>69</v>
      </c>
      <c r="E26" s="34">
        <f>SUM(Shirak!E26+VDz!E26+Suniq!E26+Lori!E26+Gex!E26+Kotaiq!E26+Armavir!E26+Ararat!E26+Aragacotn!E26+Tavush!E26)</f>
        <v>52</v>
      </c>
      <c r="F26" s="34">
        <f>SUM(Shirak!F26+VDz!F26+Suniq!F26+Lori!F26+Gex!F26+Kotaiq!F26+Armavir!F26+Ararat!F26+Aragacotn!F26+Tavush!F26)</f>
        <v>45</v>
      </c>
      <c r="G26" s="34">
        <f>SUM(Shirak!G26+VDz!G26+Suniq!G26+Lori!G26+Gex!G26+Kotaiq!G26+Armavir!G26+Ararat!G26+Aragacotn!G26+Tavush!G26)</f>
        <v>6</v>
      </c>
      <c r="H26" s="34">
        <f>SUM(Shirak!H26+VDz!H26+Suniq!H26+Lori!H26+Gex!H26+Kotaiq!H26+Armavir!H26+Ararat!H26+Aragacotn!H26+Tavush!H26)</f>
        <v>14</v>
      </c>
      <c r="I26" s="34">
        <f>SUM(Shirak!I26+VDz!I26+Suniq!I26+Lori!I26+Gex!I26+Kotaiq!I26+Armavir!I26+Ararat!I26+Aragacotn!I26+Tavush!I26)</f>
        <v>1</v>
      </c>
      <c r="J26" s="34">
        <f>SUM(Shirak!J26+VDz!J26+Suniq!J26+Lori!J26+Gex!J26+Kotaiq!J26+Armavir!J26+Ararat!J26+Aragacotn!J26+Tavush!J26)</f>
        <v>73</v>
      </c>
      <c r="K26" s="34">
        <f>SUM(Shirak!K26+VDz!K26+Suniq!K26+Lori!K26+Gex!K26+Kotaiq!K26+Armavir!K26+Ararat!K26+Aragacotn!K26+Tavush!K26)</f>
        <v>1</v>
      </c>
      <c r="L26" s="34">
        <f>SUM(Shirak!L26+VDz!L26+Suniq!L26+Lori!L26+Gex!L26+Kotaiq!L26+Armavir!L26+Ararat!L26+Aragacotn!L26+Tavush!L26)</f>
        <v>3</v>
      </c>
      <c r="M26" s="34">
        <f>SUM(Shirak!M26+VDz!M26+Suniq!M26+Lori!M26+Gex!M26+Kotaiq!M26+Armavir!M26+Ararat!M26+Aragacotn!M26+Tavush!M26)</f>
        <v>0</v>
      </c>
      <c r="N26" s="34">
        <f>SUM(Shirak!N26+VDz!N26+Suniq!N26+Lori!N26+Gex!N26+Kotaiq!N26+Armavir!N26+Ararat!N26+Aragacotn!N26+Tavush!N26)</f>
        <v>212000</v>
      </c>
      <c r="O26" s="2"/>
      <c r="P26" s="2"/>
      <c r="Q26" s="2"/>
      <c r="R26" s="2"/>
    </row>
    <row r="27" spans="1:18" s="3" customFormat="1" ht="33" customHeight="1" x14ac:dyDescent="0.2">
      <c r="A27" s="76" t="s">
        <v>33</v>
      </c>
      <c r="B27" s="76"/>
      <c r="C27" s="34">
        <f>SUM(Shirak!C27+VDz!C27+Suniq!C27+Lori!C27+Gex!C27+Kotaiq!C27+Armavir!C27+Ararat!C27+Aragacotn!C27+Tavush!C27)</f>
        <v>0</v>
      </c>
      <c r="D27" s="34">
        <f>SUM(Shirak!D27+VDz!D27+Suniq!D27+Lori!D27+Gex!D27+Kotaiq!D27+Armavir!D27+Ararat!D27+Aragacotn!D27+Tavush!D27)</f>
        <v>0</v>
      </c>
      <c r="E27" s="34">
        <f>SUM(Shirak!E27+VDz!E27+Suniq!E27+Lori!E27+Gex!E27+Kotaiq!E27+Armavir!E27+Ararat!E27+Aragacotn!E27+Tavush!E27)</f>
        <v>0</v>
      </c>
      <c r="F27" s="34">
        <f>SUM(Shirak!F27+VDz!F27+Suniq!F27+Lori!F27+Gex!F27+Kotaiq!F27+Armavir!F27+Ararat!F27+Aragacotn!F27+Tavush!F27)</f>
        <v>0</v>
      </c>
      <c r="G27" s="34">
        <f>SUM(Shirak!G27+VDz!G27+Suniq!G27+Lori!G27+Gex!G27+Kotaiq!G27+Armavir!G27+Ararat!G27+Aragacotn!G27+Tavush!G27)</f>
        <v>0</v>
      </c>
      <c r="H27" s="34">
        <f>SUM(Shirak!H27+VDz!H27+Suniq!H27+Lori!H27+Gex!H27+Kotaiq!H27+Armavir!H27+Ararat!H27+Aragacotn!H27+Tavush!H27)</f>
        <v>0</v>
      </c>
      <c r="I27" s="34">
        <f>SUM(Shirak!I27+VDz!I27+Suniq!I27+Lori!I27+Gex!I27+Kotaiq!I27+Armavir!I27+Ararat!I27+Aragacotn!I27+Tavush!I27)</f>
        <v>0</v>
      </c>
      <c r="J27" s="34">
        <f>SUM(Shirak!J27+VDz!J27+Suniq!J27+Lori!J27+Gex!J27+Kotaiq!J27+Armavir!J27+Ararat!J27+Aragacotn!J27+Tavush!J27)</f>
        <v>0</v>
      </c>
      <c r="K27" s="34">
        <f>SUM(Shirak!K27+VDz!K27+Suniq!K27+Lori!K27+Gex!K27+Kotaiq!K27+Armavir!K27+Ararat!K27+Aragacotn!K27+Tavush!K27)</f>
        <v>0</v>
      </c>
      <c r="L27" s="34">
        <f>SUM(Shirak!L27+VDz!L27+Suniq!L27+Lori!L27+Gex!L27+Kotaiq!L27+Armavir!L27+Ararat!L27+Aragacotn!L27+Tavush!L27)</f>
        <v>0</v>
      </c>
      <c r="M27" s="34">
        <f>SUM(Shirak!M27+VDz!M27+Suniq!M27+Lori!M27+Gex!M27+Kotaiq!M27+Armavir!M27+Ararat!M27+Aragacotn!M27+Tavush!M27)</f>
        <v>0</v>
      </c>
      <c r="N27" s="34">
        <f>SUM(Shirak!N27+VDz!N27+Suniq!N27+Lori!N27+Gex!N27+Kotaiq!N27+Armavir!N27+Ararat!N27+Aragacotn!N27+Tavush!N27)</f>
        <v>0</v>
      </c>
      <c r="O27" s="2"/>
      <c r="P27" s="2"/>
      <c r="Q27" s="2"/>
      <c r="R27" s="2"/>
    </row>
    <row r="28" spans="1:18" s="3" customFormat="1" ht="27.75" customHeight="1" x14ac:dyDescent="0.2">
      <c r="A28" s="76" t="s">
        <v>34</v>
      </c>
      <c r="B28" s="76"/>
      <c r="C28" s="34">
        <f>SUM(Shirak!C28+VDz!C28+Suniq!C28+Lori!C28+Gex!C28+Kotaiq!C28+Armavir!C28+Ararat!C28+Aragacotn!C28+Tavush!C28)</f>
        <v>0</v>
      </c>
      <c r="D28" s="34">
        <f>SUM(Shirak!D28+VDz!D28+Suniq!D28+Lori!D28+Gex!D28+Kotaiq!D28+Armavir!D28+Ararat!D28+Aragacotn!D28+Tavush!D28)</f>
        <v>0</v>
      </c>
      <c r="E28" s="34">
        <f>SUM(Shirak!E28+VDz!E28+Suniq!E28+Lori!E28+Gex!E28+Kotaiq!E28+Armavir!E28+Ararat!E28+Aragacotn!E28+Tavush!E28)</f>
        <v>0</v>
      </c>
      <c r="F28" s="34">
        <f>SUM(Shirak!F28+VDz!F28+Suniq!F28+Lori!F28+Gex!F28+Kotaiq!F28+Armavir!F28+Ararat!F28+Aragacotn!F28+Tavush!F28)</f>
        <v>0</v>
      </c>
      <c r="G28" s="34">
        <f>SUM(Shirak!G28+VDz!G28+Suniq!G28+Lori!G28+Gex!G28+Kotaiq!G28+Armavir!G28+Ararat!G28+Aragacotn!G28+Tavush!G28)</f>
        <v>0</v>
      </c>
      <c r="H28" s="34">
        <f>SUM(Shirak!H28+VDz!H28+Suniq!H28+Lori!H28+Gex!H28+Kotaiq!H28+Armavir!H28+Ararat!H28+Aragacotn!H28+Tavush!H28)</f>
        <v>0</v>
      </c>
      <c r="I28" s="34">
        <f>SUM(Shirak!I28+VDz!I28+Suniq!I28+Lori!I28+Gex!I28+Kotaiq!I28+Armavir!I28+Ararat!I28+Aragacotn!I28+Tavush!I28)</f>
        <v>0</v>
      </c>
      <c r="J28" s="34">
        <f>SUM(Shirak!J28+VDz!J28+Suniq!J28+Lori!J28+Gex!J28+Kotaiq!J28+Armavir!J28+Ararat!J28+Aragacotn!J28+Tavush!J28)</f>
        <v>0</v>
      </c>
      <c r="K28" s="34">
        <f>SUM(Shirak!K28+VDz!K28+Suniq!K28+Lori!K28+Gex!K28+Kotaiq!K28+Armavir!K28+Ararat!K28+Aragacotn!K28+Tavush!K28)</f>
        <v>0</v>
      </c>
      <c r="L28" s="34">
        <f>SUM(Shirak!L28+VDz!L28+Suniq!L28+Lori!L28+Gex!L28+Kotaiq!L28+Armavir!L28+Ararat!L28+Aragacotn!L28+Tavush!L28)</f>
        <v>0</v>
      </c>
      <c r="M28" s="34">
        <f>SUM(Shirak!M28+VDz!M28+Suniq!M28+Lori!M28+Gex!M28+Kotaiq!M28+Armavir!M28+Ararat!M28+Aragacotn!M28+Tavush!M28)</f>
        <v>0</v>
      </c>
      <c r="N28" s="34">
        <f>SUM(Shirak!N28+VDz!N28+Suniq!N28+Lori!N28+Gex!N28+Kotaiq!N28+Armavir!N28+Ararat!N28+Aragacotn!N28+Tavush!N28)</f>
        <v>0</v>
      </c>
      <c r="O28" s="2"/>
      <c r="P28" s="2"/>
      <c r="Q28" s="2"/>
      <c r="R28" s="2"/>
    </row>
    <row r="29" spans="1:18" s="3" customFormat="1" ht="42" customHeight="1" x14ac:dyDescent="0.2">
      <c r="A29" s="76" t="s">
        <v>35</v>
      </c>
      <c r="B29" s="76"/>
      <c r="C29" s="34">
        <f>SUM(Shirak!C29+VDz!C29+Suniq!C29+Lori!C29+Gex!C29+Kotaiq!C29+Armavir!C29+Ararat!C29+Aragacotn!C29+Tavush!C29)</f>
        <v>5</v>
      </c>
      <c r="D29" s="34">
        <f>SUM(Shirak!D29+VDz!D29+Suniq!D29+Lori!D29+Gex!D29+Kotaiq!D29+Armavir!D29+Ararat!D29+Aragacotn!D29+Tavush!D29)</f>
        <v>33</v>
      </c>
      <c r="E29" s="34">
        <f>SUM(Shirak!E29+VDz!E29+Suniq!E29+Lori!E29+Gex!E29+Kotaiq!E29+Armavir!E29+Ararat!E29+Aragacotn!E29+Tavush!E29)</f>
        <v>32</v>
      </c>
      <c r="F29" s="34">
        <f>SUM(Shirak!F29+VDz!F29+Suniq!F29+Lori!F29+Gex!F29+Kotaiq!F29+Armavir!F29+Ararat!F29+Aragacotn!F29+Tavush!F29)</f>
        <v>32</v>
      </c>
      <c r="G29" s="34">
        <f>SUM(Shirak!G29+VDz!G29+Suniq!G29+Lori!G29+Gex!G29+Kotaiq!G29+Armavir!G29+Ararat!G29+Aragacotn!G29+Tavush!G29)</f>
        <v>2</v>
      </c>
      <c r="H29" s="34">
        <f>SUM(Shirak!H29+VDz!H29+Suniq!H29+Lori!H29+Gex!H29+Kotaiq!H29+Armavir!H29+Ararat!H29+Aragacotn!H29+Tavush!H29)</f>
        <v>1</v>
      </c>
      <c r="I29" s="34">
        <f>SUM(Shirak!I29+VDz!I29+Suniq!I29+Lori!I29+Gex!I29+Kotaiq!I29+Armavir!I29+Ararat!I29+Aragacotn!I29+Tavush!I29)</f>
        <v>0</v>
      </c>
      <c r="J29" s="34">
        <f>SUM(Shirak!J29+VDz!J29+Suniq!J29+Lori!J29+Gex!J29+Kotaiq!J29+Armavir!J29+Ararat!J29+Aragacotn!J29+Tavush!J29)</f>
        <v>35</v>
      </c>
      <c r="K29" s="34">
        <f>SUM(Shirak!K29+VDz!K29+Suniq!K29+Lori!K29+Gex!K29+Kotaiq!K29+Armavir!K29+Ararat!K29+Aragacotn!K29+Tavush!K29)</f>
        <v>0</v>
      </c>
      <c r="L29" s="34">
        <f>SUM(Shirak!L29+VDz!L29+Suniq!L29+Lori!L29+Gex!L29+Kotaiq!L29+Armavir!L29+Ararat!L29+Aragacotn!L29+Tavush!L29)</f>
        <v>3</v>
      </c>
      <c r="M29" s="34">
        <f>SUM(Shirak!M29+VDz!M29+Suniq!M29+Lori!M29+Gex!M29+Kotaiq!M29+Armavir!M29+Ararat!M29+Aragacotn!M29+Tavush!M29)</f>
        <v>0</v>
      </c>
      <c r="N29" s="34">
        <f>SUM(Shirak!N29+VDz!N29+Suniq!N29+Lori!N29+Gex!N29+Kotaiq!N29+Armavir!N29+Ararat!N29+Aragacotn!N29+Tavush!N29)</f>
        <v>86122</v>
      </c>
      <c r="O29" s="2"/>
      <c r="P29" s="2"/>
      <c r="Q29" s="2"/>
      <c r="R29" s="2"/>
    </row>
    <row r="30" spans="1:18" s="3" customFormat="1" ht="56.25" customHeight="1" x14ac:dyDescent="0.2">
      <c r="A30" s="79" t="s">
        <v>36</v>
      </c>
      <c r="B30" s="79"/>
      <c r="C30" s="34">
        <f>SUM(Shirak!C30+VDz!C30+Suniq!C30+Lori!C30+Gex!C30+Kotaiq!C30+Armavir!C30+Ararat!C30+Aragacotn!C30+Tavush!C30)</f>
        <v>0</v>
      </c>
      <c r="D30" s="34">
        <f>SUM(Shirak!D30+VDz!D30+Suniq!D30+Lori!D30+Gex!D30+Kotaiq!D30+Armavir!D30+Ararat!D30+Aragacotn!D30+Tavush!D30)</f>
        <v>0</v>
      </c>
      <c r="E30" s="34">
        <f>SUM(Shirak!E30+VDz!E30+Suniq!E30+Lori!E30+Gex!E30+Kotaiq!E30+Armavir!E30+Ararat!E30+Aragacotn!E30+Tavush!E30)</f>
        <v>0</v>
      </c>
      <c r="F30" s="34">
        <f>SUM(Shirak!F30+VDz!F30+Suniq!F30+Lori!F30+Gex!F30+Kotaiq!F30+Armavir!F30+Ararat!F30+Aragacotn!F30+Tavush!F30)</f>
        <v>0</v>
      </c>
      <c r="G30" s="34">
        <f>SUM(Shirak!G30+VDz!G30+Suniq!G30+Lori!G30+Gex!G30+Kotaiq!G30+Armavir!G30+Ararat!G30+Aragacotn!G30+Tavush!G30)</f>
        <v>0</v>
      </c>
      <c r="H30" s="34">
        <f>SUM(Shirak!H30+VDz!H30+Suniq!H30+Lori!H30+Gex!H30+Kotaiq!H30+Armavir!H30+Ararat!H30+Aragacotn!H30+Tavush!H30)</f>
        <v>0</v>
      </c>
      <c r="I30" s="34">
        <f>SUM(Shirak!I30+VDz!I30+Suniq!I30+Lori!I30+Gex!I30+Kotaiq!I30+Armavir!I30+Ararat!I30+Aragacotn!I30+Tavush!I30)</f>
        <v>0</v>
      </c>
      <c r="J30" s="34">
        <f>SUM(Shirak!J30+VDz!J30+Suniq!J30+Lori!J30+Gex!J30+Kotaiq!J30+Armavir!J30+Ararat!J30+Aragacotn!J30+Tavush!J30)</f>
        <v>0</v>
      </c>
      <c r="K30" s="34">
        <f>SUM(Shirak!K30+VDz!K30+Suniq!K30+Lori!K30+Gex!K30+Kotaiq!K30+Armavir!K30+Ararat!K30+Aragacotn!K30+Tavush!K30)</f>
        <v>0</v>
      </c>
      <c r="L30" s="34">
        <f>SUM(Shirak!L30+VDz!L30+Suniq!L30+Lori!L30+Gex!L30+Kotaiq!L30+Armavir!L30+Ararat!L30+Aragacotn!L30+Tavush!L30)</f>
        <v>0</v>
      </c>
      <c r="M30" s="34">
        <f>SUM(Shirak!M30+VDz!M30+Suniq!M30+Lori!M30+Gex!M30+Kotaiq!M30+Armavir!M30+Ararat!M30+Aragacotn!M30+Tavush!M30)</f>
        <v>0</v>
      </c>
      <c r="N30" s="34">
        <f>SUM(Shirak!N30+VDz!N30+Suniq!N30+Lori!N30+Gex!N30+Kotaiq!N30+Armavir!N30+Ararat!N30+Aragacotn!N30+Tavush!N30)</f>
        <v>0</v>
      </c>
      <c r="O30" s="2"/>
      <c r="P30" s="2"/>
      <c r="Q30" s="2"/>
      <c r="R30" s="2"/>
    </row>
    <row r="31" spans="1:18" s="3" customFormat="1" ht="29.25" customHeight="1" x14ac:dyDescent="0.2">
      <c r="A31" s="76" t="s">
        <v>53</v>
      </c>
      <c r="B31" s="76"/>
      <c r="C31" s="34">
        <f>SUM(Shirak!C31+VDz!C31+Suniq!C31+Lori!C31+Gex!C31+Kotaiq!C31+Armavir!C31+Ararat!C31+Aragacotn!C31+Tavush!C31)</f>
        <v>0</v>
      </c>
      <c r="D31" s="34">
        <f>SUM(Shirak!D31+VDz!D31+Suniq!D31+Lori!D31+Gex!D31+Kotaiq!D31+Armavir!D31+Ararat!D31+Aragacotn!D31+Tavush!D31)</f>
        <v>249</v>
      </c>
      <c r="E31" s="34">
        <f>SUM(Shirak!E31+VDz!E31+Suniq!E31+Lori!E31+Gex!E31+Kotaiq!E31+Armavir!E31+Ararat!E31+Aragacotn!E31+Tavush!E31)</f>
        <v>241</v>
      </c>
      <c r="F31" s="34">
        <f>SUM(Shirak!F31+VDz!F31+Suniq!F31+Lori!F31+Gex!F31+Kotaiq!F31+Armavir!F31+Ararat!F31+Aragacotn!F31+Tavush!F31)</f>
        <v>234</v>
      </c>
      <c r="G31" s="34">
        <f>SUM(Shirak!G31+VDz!G31+Suniq!G31+Lori!G31+Gex!G31+Kotaiq!G31+Armavir!G31+Ararat!G31+Aragacotn!G31+Tavush!G31)</f>
        <v>3</v>
      </c>
      <c r="H31" s="34">
        <f>SUM(Shirak!H31+VDz!H31+Suniq!H31+Lori!H31+Gex!H31+Kotaiq!H31+Armavir!H31+Ararat!H31+Aragacotn!H31+Tavush!H31)</f>
        <v>4</v>
      </c>
      <c r="I31" s="34">
        <f>SUM(Shirak!I31+VDz!I31+Suniq!I31+Lori!I31+Gex!I31+Kotaiq!I31+Armavir!I31+Ararat!I31+Aragacotn!I31+Tavush!I31)</f>
        <v>1</v>
      </c>
      <c r="J31" s="34">
        <f>SUM(Shirak!J31+VDz!J31+Suniq!J31+Lori!J31+Gex!J31+Kotaiq!J31+Armavir!J31+Ararat!J31+Aragacotn!J31+Tavush!J31)</f>
        <v>249</v>
      </c>
      <c r="K31" s="34">
        <f>SUM(Shirak!K31+VDz!K31+Suniq!K31+Lori!K31+Gex!K31+Kotaiq!K31+Armavir!K31+Ararat!K31+Aragacotn!K31+Tavush!K31)</f>
        <v>0</v>
      </c>
      <c r="L31" s="34">
        <f>SUM(Shirak!L31+VDz!L31+Suniq!L31+Lori!L31+Gex!L31+Kotaiq!L31+Armavir!L31+Ararat!L31+Aragacotn!L31+Tavush!L31)</f>
        <v>0</v>
      </c>
      <c r="M31" s="34">
        <f>SUM(Shirak!M31+VDz!M31+Suniq!M31+Lori!M31+Gex!M31+Kotaiq!M31+Armavir!M31+Ararat!M31+Aragacotn!M31+Tavush!M31)</f>
        <v>0</v>
      </c>
      <c r="N31" s="34">
        <f>SUM(Shirak!N31+VDz!N31+Suniq!N31+Lori!N31+Gex!N31+Kotaiq!N31+Armavir!N31+Ararat!N31+Aragacotn!N31+Tavush!N31)</f>
        <v>58000</v>
      </c>
      <c r="O31" s="2"/>
      <c r="P31" s="2"/>
      <c r="Q31" s="2"/>
      <c r="R31" s="2"/>
    </row>
    <row r="32" spans="1:18" s="3" customFormat="1" ht="38.25" customHeight="1" x14ac:dyDescent="0.2">
      <c r="A32" s="76" t="s">
        <v>37</v>
      </c>
      <c r="B32" s="76"/>
      <c r="C32" s="34">
        <f>SUM(Shirak!C32+VDz!C32+Suniq!C32+Lori!C32+Gex!C32+Kotaiq!C32+Armavir!C32+Ararat!C32+Aragacotn!C32+Tavush!C32)</f>
        <v>44</v>
      </c>
      <c r="D32" s="34">
        <f>SUM(Shirak!D32+VDz!D32+Suniq!D32+Lori!D32+Gex!D32+Kotaiq!D32+Armavir!D32+Ararat!D32+Aragacotn!D32+Tavush!D32)</f>
        <v>586</v>
      </c>
      <c r="E32" s="34">
        <f>SUM(Shirak!E32+VDz!E32+Suniq!E32+Lori!E32+Gex!E32+Kotaiq!E32+Armavir!E32+Ararat!E32+Aragacotn!E32+Tavush!E32)</f>
        <v>401</v>
      </c>
      <c r="F32" s="34">
        <f>SUM(Shirak!F32+VDz!F32+Suniq!F32+Lori!F32+Gex!F32+Kotaiq!F32+Armavir!F32+Ararat!F32+Aragacotn!F32+Tavush!F32)</f>
        <v>330</v>
      </c>
      <c r="G32" s="34">
        <f>SUM(Shirak!G32+VDz!G32+Suniq!G32+Lori!G32+Gex!G32+Kotaiq!G32+Armavir!G32+Ararat!G32+Aragacotn!G32+Tavush!G32)</f>
        <v>65</v>
      </c>
      <c r="H32" s="34">
        <f>SUM(Shirak!H32+VDz!H32+Suniq!H32+Lori!H32+Gex!H32+Kotaiq!H32+Armavir!H32+Ararat!H32+Aragacotn!H32+Tavush!H32)</f>
        <v>93</v>
      </c>
      <c r="I32" s="34">
        <f>SUM(Shirak!I32+VDz!I32+Suniq!I32+Lori!I32+Gex!I32+Kotaiq!I32+Armavir!I32+Ararat!I32+Aragacotn!I32+Tavush!I32)</f>
        <v>26</v>
      </c>
      <c r="J32" s="34">
        <f>SUM(Shirak!J32+VDz!J32+Suniq!J32+Lori!J32+Gex!J32+Kotaiq!J32+Armavir!J32+Ararat!J32+Aragacotn!J32+Tavush!J32)</f>
        <v>585</v>
      </c>
      <c r="K32" s="34">
        <f>SUM(Shirak!K32+VDz!K32+Suniq!K32+Lori!K32+Gex!K32+Kotaiq!K32+Armavir!K32+Ararat!K32+Aragacotn!K32+Tavush!K32)</f>
        <v>2</v>
      </c>
      <c r="L32" s="34">
        <f>SUM(Shirak!L32+VDz!L32+Suniq!L32+Lori!L32+Gex!L32+Kotaiq!L32+Armavir!L32+Ararat!L32+Aragacotn!L32+Tavush!L32)</f>
        <v>45</v>
      </c>
      <c r="M32" s="34">
        <f>SUM(Shirak!M32+VDz!M32+Suniq!M32+Lori!M32+Gex!M32+Kotaiq!M32+Armavir!M32+Ararat!M32+Aragacotn!M32+Tavush!M32)</f>
        <v>5</v>
      </c>
      <c r="N32" s="34">
        <f>SUM(Shirak!N32+VDz!N32+Suniq!N32+Lori!N32+Gex!N32+Kotaiq!N32+Armavir!N32+Ararat!N32+Aragacotn!N32+Tavush!N32)</f>
        <v>2300812</v>
      </c>
      <c r="O32" s="2"/>
      <c r="P32" s="2"/>
      <c r="Q32" s="2"/>
      <c r="R32" s="2"/>
    </row>
    <row r="33" spans="1:18" s="3" customFormat="1" ht="27.75" customHeight="1" x14ac:dyDescent="0.2">
      <c r="A33" s="76" t="s">
        <v>38</v>
      </c>
      <c r="B33" s="76"/>
      <c r="C33" s="34">
        <f>SUM(Shirak!C33+VDz!C33+Suniq!C33+Lori!C33+Gex!C33+Kotaiq!C33+Armavir!C33+Ararat!C33+Aragacotn!C33+Tavush!C33)</f>
        <v>1</v>
      </c>
      <c r="D33" s="34">
        <f>SUM(Shirak!D33+VDz!D33+Suniq!D33+Lori!D33+Gex!D33+Kotaiq!D33+Armavir!D33+Ararat!D33+Aragacotn!D33+Tavush!D33)</f>
        <v>3</v>
      </c>
      <c r="E33" s="34">
        <f>SUM(Shirak!E33+VDz!E33+Suniq!E33+Lori!E33+Gex!E33+Kotaiq!E33+Armavir!E33+Ararat!E33+Aragacotn!E33+Tavush!E33)</f>
        <v>2</v>
      </c>
      <c r="F33" s="34">
        <f>SUM(Shirak!F33+VDz!F33+Suniq!F33+Lori!F33+Gex!F33+Kotaiq!F33+Armavir!F33+Ararat!F33+Aragacotn!F33+Tavush!F33)</f>
        <v>2</v>
      </c>
      <c r="G33" s="34">
        <f>SUM(Shirak!G33+VDz!G33+Suniq!G33+Lori!G33+Gex!G33+Kotaiq!G33+Armavir!G33+Ararat!G33+Aragacotn!G33+Tavush!G33)</f>
        <v>1</v>
      </c>
      <c r="H33" s="34">
        <f>SUM(Shirak!H33+VDz!H33+Suniq!H33+Lori!H33+Gex!H33+Kotaiq!H33+Armavir!H33+Ararat!H33+Aragacotn!H33+Tavush!H33)</f>
        <v>0</v>
      </c>
      <c r="I33" s="34">
        <f>SUM(Shirak!I33+VDz!I33+Suniq!I33+Lori!I33+Gex!I33+Kotaiq!I33+Armavir!I33+Ararat!I33+Aragacotn!I33+Tavush!I33)</f>
        <v>0</v>
      </c>
      <c r="J33" s="34">
        <f>SUM(Shirak!J33+VDz!J33+Suniq!J33+Lori!J33+Gex!J33+Kotaiq!J33+Armavir!J33+Ararat!J33+Aragacotn!J33+Tavush!J33)</f>
        <v>3</v>
      </c>
      <c r="K33" s="34">
        <f>SUM(Shirak!K33+VDz!K33+Suniq!K33+Lori!K33+Gex!K33+Kotaiq!K33+Armavir!K33+Ararat!K33+Aragacotn!K33+Tavush!K33)</f>
        <v>0</v>
      </c>
      <c r="L33" s="34">
        <f>SUM(Shirak!L33+VDz!L33+Suniq!L33+Lori!L33+Gex!L33+Kotaiq!L33+Armavir!L33+Ararat!L33+Aragacotn!L33+Tavush!L33)</f>
        <v>1</v>
      </c>
      <c r="M33" s="34">
        <f>SUM(Shirak!M33+VDz!M33+Suniq!M33+Lori!M33+Gex!M33+Kotaiq!M33+Armavir!M33+Ararat!M33+Aragacotn!M33+Tavush!M33)</f>
        <v>0</v>
      </c>
      <c r="N33" s="34">
        <f>SUM(Shirak!N33+VDz!N33+Suniq!N33+Lori!N33+Gex!N33+Kotaiq!N33+Armavir!N33+Ararat!N33+Aragacotn!N33+Tavush!N33)</f>
        <v>4000</v>
      </c>
      <c r="O33" s="2"/>
      <c r="P33" s="2"/>
      <c r="Q33" s="2"/>
      <c r="R33" s="2"/>
    </row>
    <row r="34" spans="1:18" s="3" customFormat="1" ht="15" customHeight="1" x14ac:dyDescent="0.2">
      <c r="A34" s="78" t="s">
        <v>39</v>
      </c>
      <c r="B34" s="78"/>
      <c r="C34" s="34">
        <f>SUM(Shirak!C34+VDz!C34+Suniq!C34+Lori!C34+Gex!C34+Kotaiq!C34+Armavir!C34+Ararat!C34+Aragacotn!C34+Tavush!C34)</f>
        <v>685</v>
      </c>
      <c r="D34" s="34">
        <f>SUM(Shirak!D34+VDz!D34+Suniq!D34+Lori!D34+Gex!D34+Kotaiq!D34+Armavir!D34+Ararat!D34+Aragacotn!D34+Tavush!D34)</f>
        <v>9140</v>
      </c>
      <c r="E34" s="34">
        <f>SUM(Shirak!E34+VDz!E34+Suniq!E34+Lori!E34+Gex!E34+Kotaiq!E34+Armavir!E34+Ararat!E34+Aragacotn!E34+Tavush!E34)</f>
        <v>6684</v>
      </c>
      <c r="F34" s="34">
        <f>SUM(Shirak!F34+VDz!F34+Suniq!F34+Lori!F34+Gex!F34+Kotaiq!F34+Armavir!F34+Ararat!F34+Aragacotn!F34+Tavush!F34)</f>
        <v>4754</v>
      </c>
      <c r="G34" s="34">
        <f>SUM(Shirak!G34+VDz!G34+Suniq!G34+Lori!G34+Gex!G34+Kotaiq!G34+Armavir!G34+Ararat!G34+Aragacotn!G34+Tavush!G34)</f>
        <v>909</v>
      </c>
      <c r="H34" s="34">
        <f>SUM(Shirak!H34+VDz!H34+Suniq!H34+Lori!H34+Gex!H34+Kotaiq!H34+Armavir!H34+Ararat!H34+Aragacotn!H34+Tavush!H34)</f>
        <v>880</v>
      </c>
      <c r="I34" s="34">
        <f>SUM(Shirak!I34+VDz!I34+Suniq!I34+Lori!I34+Gex!I34+Kotaiq!I34+Armavir!I34+Ararat!I34+Aragacotn!I34+Tavush!I34)</f>
        <v>106</v>
      </c>
      <c r="J34" s="34">
        <f>SUM(Shirak!J34+VDz!J34+Suniq!J34+Lori!J34+Gex!J34+Kotaiq!J34+Armavir!J34+Ararat!J34+Aragacotn!J34+Tavush!J34)</f>
        <v>8579</v>
      </c>
      <c r="K34" s="34">
        <f>SUM(Shirak!K34+VDz!K34+Suniq!K34+Lori!K34+Gex!K34+Kotaiq!K34+Armavir!K34+Ararat!K34+Aragacotn!K34+Tavush!K34)</f>
        <v>99</v>
      </c>
      <c r="L34" s="34">
        <f>SUM(Shirak!L34+VDz!L34+Suniq!L34+Lori!L34+Gex!L34+Kotaiq!L34+Armavir!L34+Ararat!L34+Aragacotn!L34+Tavush!L34)</f>
        <v>1246</v>
      </c>
      <c r="M34" s="34">
        <f>SUM(Shirak!M34+VDz!M34+Suniq!M34+Lori!M34+Gex!M34+Kotaiq!M34+Armavir!M34+Ararat!M34+Aragacotn!M34+Tavush!M34)</f>
        <v>146</v>
      </c>
      <c r="N34" s="34">
        <f>SUM(Shirak!N34+VDz!N34+Suniq!N34+Lori!N34+Gex!N34+Kotaiq!N34+Armavir!N34+Ararat!N34+Aragacotn!N34+Tavush!N34)</f>
        <v>38046428</v>
      </c>
      <c r="O34" s="2"/>
      <c r="P34" s="2"/>
      <c r="Q34" s="2"/>
      <c r="R34" s="2"/>
    </row>
    <row r="35" spans="1:18" s="3" customFormat="1" ht="31.5" customHeight="1" x14ac:dyDescent="0.2">
      <c r="A35" s="80" t="s">
        <v>40</v>
      </c>
      <c r="B35" s="80"/>
      <c r="C35" s="34">
        <f>SUM(Shirak!C35+VDz!C35+Suniq!C35+Lori!C35+Gex!C35+Kotaiq!C35+Armavir!C35+Ararat!C35+Aragacotn!C35+Tavush!C35)</f>
        <v>1117</v>
      </c>
      <c r="D35" s="34">
        <f>SUM(Shirak!D35+VDz!D35+Suniq!D35+Lori!D35+Gex!D35+Kotaiq!D35+Armavir!D35+Ararat!D35+Aragacotn!D35+Tavush!D35)</f>
        <v>13849</v>
      </c>
      <c r="E35" s="34">
        <f>SUM(Shirak!E35+VDz!E35+Suniq!E35+Lori!E35+Gex!E35+Kotaiq!E35+Armavir!E35+Ararat!E35+Aragacotn!E35+Tavush!E35)</f>
        <v>10220</v>
      </c>
      <c r="F35" s="34">
        <f>SUM(Shirak!F35+VDz!F35+Suniq!F35+Lori!F35+Gex!F35+Kotaiq!F35+Armavir!F35+Ararat!F35+Aragacotn!F35+Tavush!F35)</f>
        <v>7856</v>
      </c>
      <c r="G35" s="34">
        <f>SUM(Shirak!G35+VDz!G35+Suniq!G35+Lori!G35+Gex!G35+Kotaiq!G35+Armavir!G35+Ararat!G35+Aragacotn!G35+Tavush!G35)</f>
        <v>1323</v>
      </c>
      <c r="H35" s="34">
        <f>SUM(Shirak!H35+VDz!H35+Suniq!H35+Lori!H35+Gex!H35+Kotaiq!H35+Armavir!H35+Ararat!H35+Aragacotn!H35+Tavush!H35)</f>
        <v>1585</v>
      </c>
      <c r="I35" s="34">
        <f>SUM(Shirak!I35+VDz!I35+Suniq!I35+Lori!I35+Gex!I35+Kotaiq!I35+Armavir!I35+Ararat!I35+Aragacotn!I35+Tavush!I35)</f>
        <v>180</v>
      </c>
      <c r="J35" s="34">
        <f>SUM(Shirak!J35+VDz!J35+Suniq!J35+Lori!J35+Gex!J35+Kotaiq!J35+Armavir!J35+Ararat!J35+Aragacotn!J35+Tavush!J35)</f>
        <v>13308</v>
      </c>
      <c r="K35" s="34">
        <f>SUM(Shirak!K35+VDz!K35+Suniq!K35+Lori!K35+Gex!K35+Kotaiq!K35+Armavir!K35+Ararat!K35+Aragacotn!K35+Tavush!K35)</f>
        <v>150</v>
      </c>
      <c r="L35" s="34">
        <f>SUM(Shirak!L35+VDz!L35+Suniq!L35+Lori!L35+Gex!L35+Kotaiq!L35+Armavir!L35+Ararat!L35+Aragacotn!L35+Tavush!L35)</f>
        <v>1658</v>
      </c>
      <c r="M35" s="34">
        <f>SUM(Shirak!M35+VDz!M35+Suniq!M35+Lori!M35+Gex!M35+Kotaiq!M35+Armavir!M35+Ararat!M35+Aragacotn!M35+Tavush!M35)</f>
        <v>208</v>
      </c>
      <c r="N35" s="34">
        <f>SUM(Shirak!N35+VDz!N35+Suniq!N35+Lori!N35+Gex!N35+Kotaiq!N35+Armavir!N35+Ararat!N35+Aragacotn!N35+Tavush!N35)</f>
        <v>51811816</v>
      </c>
      <c r="O35" s="2"/>
      <c r="P35" s="2"/>
      <c r="Q35" s="2"/>
      <c r="R35" s="2"/>
    </row>
    <row r="36" spans="1:18" s="3" customFormat="1" ht="25.5" customHeight="1" x14ac:dyDescent="0.2">
      <c r="A36" s="82" t="s">
        <v>44</v>
      </c>
      <c r="B36" s="9" t="s">
        <v>41</v>
      </c>
      <c r="C36" s="34">
        <f>SUM(Shirak!C36+VDz!C36+Suniq!C36+Lori!C36+Gex!C36+Kotaiq!C36+Armavir!C36+Ararat!C36+Aragacotn!C36+Tavush!C36)</f>
        <v>10</v>
      </c>
      <c r="D36" s="34">
        <f>SUM(Shirak!D36+VDz!D36+Suniq!D36+Lori!D36+Gex!D36+Kotaiq!D36+Armavir!D36+Ararat!D36+Aragacotn!D36+Tavush!D36)</f>
        <v>241</v>
      </c>
      <c r="E36" s="34">
        <f>SUM(Shirak!E36+VDz!E36+Suniq!E36+Lori!E36+Gex!E36+Kotaiq!E36+Armavir!E36+Ararat!E36+Aragacotn!E36+Tavush!E36)</f>
        <v>160</v>
      </c>
      <c r="F36" s="34">
        <f>SUM(Shirak!F36+VDz!F36+Suniq!F36+Lori!F36+Gex!F36+Kotaiq!F36+Armavir!F36+Ararat!F36+Aragacotn!F36+Tavush!F36)</f>
        <v>126</v>
      </c>
      <c r="G36" s="34">
        <f>SUM(Shirak!G36+VDz!G36+Suniq!G36+Lori!G36+Gex!G36+Kotaiq!G36+Armavir!G36+Ararat!G36+Aragacotn!G36+Tavush!G36)</f>
        <v>25</v>
      </c>
      <c r="H36" s="34">
        <f>SUM(Shirak!H36+VDz!H36+Suniq!H36+Lori!H36+Gex!H36+Kotaiq!H36+Armavir!H36+Ararat!H36+Aragacotn!H36+Tavush!H36)</f>
        <v>16</v>
      </c>
      <c r="I36" s="34">
        <f>SUM(Shirak!I36+VDz!I36+Suniq!I36+Lori!I36+Gex!I36+Kotaiq!I36+Armavir!I36+Ararat!I36+Aragacotn!I36+Tavush!I36)</f>
        <v>0</v>
      </c>
      <c r="J36" s="34">
        <f>SUM(Shirak!J36+VDz!J36+Suniq!J36+Lori!J36+Gex!J36+Kotaiq!J36+Armavir!J36+Ararat!J36+Aragacotn!J36+Tavush!J36)</f>
        <v>201</v>
      </c>
      <c r="K36" s="34">
        <f>SUM(Shirak!K36+VDz!K36+Suniq!K36+Lori!K36+Gex!K36+Kotaiq!K36+Armavir!K36+Ararat!K36+Aragacotn!K36+Tavush!K36)</f>
        <v>2</v>
      </c>
      <c r="L36" s="34">
        <f>SUM(Shirak!L36+VDz!L36+Suniq!L36+Lori!L36+Gex!L36+Kotaiq!L36+Armavir!L36+Ararat!L36+Aragacotn!L36+Tavush!L36)</f>
        <v>50</v>
      </c>
      <c r="M36" s="34">
        <f>SUM(Shirak!M36+VDz!M36+Suniq!M36+Lori!M36+Gex!M36+Kotaiq!M36+Armavir!M36+Ararat!M36+Aragacotn!M36+Tavush!M36)</f>
        <v>3</v>
      </c>
      <c r="N36" s="34">
        <f>SUM(Shirak!N36+VDz!N36+Suniq!N36+Lori!N36+Gex!N36+Kotaiq!N36+Armavir!N36+Ararat!N36+Aragacotn!N36+Tavush!N36)</f>
        <v>696848</v>
      </c>
      <c r="O36" s="2"/>
      <c r="P36" s="2"/>
      <c r="Q36" s="2"/>
      <c r="R36" s="2"/>
    </row>
    <row r="37" spans="1:18" s="3" customFormat="1" ht="38.25" x14ac:dyDescent="0.2">
      <c r="A37" s="82"/>
      <c r="B37" s="9" t="s">
        <v>42</v>
      </c>
      <c r="C37" s="34">
        <f>SUM(Shirak!C37+VDz!C37+Suniq!C37+Lori!C37+Gex!C37+Kotaiq!C37+Armavir!C37+Ararat!C37+Aragacotn!C37+Tavush!C37)</f>
        <v>50</v>
      </c>
      <c r="D37" s="34">
        <f>SUM(Shirak!D37+VDz!D37+Suniq!D37+Lori!D37+Gex!D37+Kotaiq!D37+Armavir!D37+Ararat!D37+Aragacotn!D37+Tavush!D37)</f>
        <v>741</v>
      </c>
      <c r="E37" s="34">
        <f>SUM(Shirak!E37+VDz!E37+Suniq!E37+Lori!E37+Gex!E37+Kotaiq!E37+Armavir!E37+Ararat!E37+Aragacotn!E37+Tavush!E37)</f>
        <v>565</v>
      </c>
      <c r="F37" s="34">
        <f>SUM(Shirak!F37+VDz!F37+Suniq!F37+Lori!F37+Gex!F37+Kotaiq!F37+Armavir!F37+Ararat!F37+Aragacotn!F37+Tavush!F37)</f>
        <v>497</v>
      </c>
      <c r="G37" s="34">
        <f>SUM(Shirak!G37+VDz!G37+Suniq!G37+Lori!G37+Gex!G37+Kotaiq!G37+Armavir!G37+Ararat!G37+Aragacotn!G37+Tavush!G37)</f>
        <v>112</v>
      </c>
      <c r="H37" s="34">
        <f>SUM(Shirak!H37+VDz!H37+Suniq!H37+Lori!H37+Gex!H37+Kotaiq!H37+Armavir!H37+Ararat!H37+Aragacotn!H37+Tavush!H37)</f>
        <v>50</v>
      </c>
      <c r="I37" s="34">
        <f>SUM(Shirak!I37+VDz!I37+Suniq!I37+Lori!I37+Gex!I37+Kotaiq!I37+Armavir!I37+Ararat!I37+Aragacotn!I37+Tavush!I37)</f>
        <v>34</v>
      </c>
      <c r="J37" s="34">
        <f>SUM(Shirak!J37+VDz!J37+Suniq!J37+Lori!J37+Gex!J37+Kotaiq!J37+Armavir!J37+Ararat!J37+Aragacotn!J37+Tavush!J37)</f>
        <v>761</v>
      </c>
      <c r="K37" s="34">
        <f>SUM(Shirak!K37+VDz!K37+Suniq!K37+Lori!K37+Gex!K37+Kotaiq!K37+Armavir!K37+Ararat!K37+Aragacotn!K37+Tavush!K37)</f>
        <v>0</v>
      </c>
      <c r="L37" s="34">
        <f>SUM(Shirak!L37+VDz!L37+Suniq!L37+Lori!L37+Gex!L37+Kotaiq!L37+Armavir!L37+Ararat!L37+Aragacotn!L37+Tavush!L37)</f>
        <v>30</v>
      </c>
      <c r="M37" s="34">
        <f>SUM(Shirak!M37+VDz!M37+Suniq!M37+Lori!M37+Gex!M37+Kotaiq!M37+Armavir!M37+Ararat!M37+Aragacotn!M37+Tavush!M37)</f>
        <v>8</v>
      </c>
      <c r="N37" s="34">
        <f>SUM(Shirak!N37+VDz!N37+Suniq!N37+Lori!N37+Gex!N37+Kotaiq!N37+Armavir!N37+Ararat!N37+Aragacotn!N37+Tavush!N37)</f>
        <v>2427143</v>
      </c>
      <c r="O37" s="2"/>
      <c r="P37" s="2"/>
      <c r="Q37" s="2"/>
      <c r="R37" s="2"/>
    </row>
    <row r="38" spans="1:18" s="3" customFormat="1" ht="63.75" x14ac:dyDescent="0.2">
      <c r="A38" s="82"/>
      <c r="B38" s="9" t="s">
        <v>43</v>
      </c>
      <c r="C38" s="34">
        <f>SUM(Shirak!C38+VDz!C38+Suniq!C38+Lori!C38+Gex!C38+Kotaiq!C38+Armavir!C38+Ararat!C38+Aragacotn!C38+Tavush!C38)</f>
        <v>10</v>
      </c>
      <c r="D38" s="34">
        <f>SUM(Shirak!D38+VDz!D38+Suniq!D38+Lori!D38+Gex!D38+Kotaiq!D38+Armavir!D38+Ararat!D38+Aragacotn!D38+Tavush!D38)</f>
        <v>283</v>
      </c>
      <c r="E38" s="34">
        <f>SUM(Shirak!E38+VDz!E38+Suniq!E38+Lori!E38+Gex!E38+Kotaiq!E38+Armavir!E38+Ararat!E38+Aragacotn!E38+Tavush!E38)</f>
        <v>191</v>
      </c>
      <c r="F38" s="34">
        <f>SUM(Shirak!F38+VDz!F38+Suniq!F38+Lori!F38+Gex!F38+Kotaiq!F38+Armavir!F38+Ararat!F38+Aragacotn!F38+Tavush!F38)</f>
        <v>147</v>
      </c>
      <c r="G38" s="34">
        <f>SUM(Shirak!G38+VDz!G38+Suniq!G38+Lori!G38+Gex!G38+Kotaiq!G38+Armavir!G38+Ararat!G38+Aragacotn!G38+Tavush!G38)</f>
        <v>33</v>
      </c>
      <c r="H38" s="34">
        <f>SUM(Shirak!H38+VDz!H38+Suniq!H38+Lori!H38+Gex!H38+Kotaiq!H38+Armavir!H38+Ararat!H38+Aragacotn!H38+Tavush!H38)</f>
        <v>39</v>
      </c>
      <c r="I38" s="34">
        <f>SUM(Shirak!I38+VDz!I38+Suniq!I38+Lori!I38+Gex!I38+Kotaiq!I38+Armavir!I38+Ararat!I38+Aragacotn!I38+Tavush!I38)</f>
        <v>17</v>
      </c>
      <c r="J38" s="34">
        <f>SUM(Shirak!J38+VDz!J38+Suniq!J38+Lori!J38+Gex!J38+Kotaiq!J38+Armavir!J38+Ararat!J38+Aragacotn!J38+Tavush!J38)</f>
        <v>280</v>
      </c>
      <c r="K38" s="34">
        <f>SUM(Shirak!K38+VDz!K38+Suniq!K38+Lori!K38+Gex!K38+Kotaiq!K38+Armavir!K38+Ararat!K38+Aragacotn!K38+Tavush!K38)</f>
        <v>4</v>
      </c>
      <c r="L38" s="34">
        <f>SUM(Shirak!L38+VDz!L38+Suniq!L38+Lori!L38+Gex!L38+Kotaiq!L38+Armavir!L38+Ararat!L38+Aragacotn!L38+Tavush!L38)</f>
        <v>13</v>
      </c>
      <c r="M38" s="34">
        <f>SUM(Shirak!M38+VDz!M38+Suniq!M38+Lori!M38+Gex!M38+Kotaiq!M38+Armavir!M38+Ararat!M38+Aragacotn!M38+Tavush!M38)</f>
        <v>5</v>
      </c>
      <c r="N38" s="34">
        <f>SUM(Shirak!N38+VDz!N38+Suniq!N38+Lori!N38+Gex!N38+Kotaiq!N38+Armavir!N38+Ararat!N38+Aragacotn!N38+Tavush!N38)</f>
        <v>843600</v>
      </c>
      <c r="O38" s="2"/>
      <c r="P38" s="2"/>
      <c r="Q38" s="2"/>
      <c r="R38" s="2"/>
    </row>
    <row r="39" spans="1:18" s="3" customFormat="1" ht="47.25" customHeight="1" x14ac:dyDescent="0.2">
      <c r="A39" s="82"/>
      <c r="B39" s="10" t="s">
        <v>45</v>
      </c>
      <c r="C39" s="34">
        <f>SUM(Shirak!C39+VDz!C39+Suniq!C39+Lori!C39+Gex!C39+Kotaiq!C39+Armavir!C39+Ararat!C39+Aragacotn!C39+Tavush!C39)</f>
        <v>70</v>
      </c>
      <c r="D39" s="34">
        <f>SUM(Shirak!D39+VDz!D39+Suniq!D39+Lori!D39+Gex!D39+Kotaiq!D39+Armavir!D39+Ararat!D39+Aragacotn!D39+Tavush!D39)</f>
        <v>1265</v>
      </c>
      <c r="E39" s="34">
        <f>SUM(Shirak!E39+VDz!E39+Suniq!E39+Lori!E39+Gex!E39+Kotaiq!E39+Armavir!E39+Ararat!E39+Aragacotn!E39+Tavush!E39)</f>
        <v>916</v>
      </c>
      <c r="F39" s="34">
        <f>SUM(Shirak!F39+VDz!F39+Suniq!F39+Lori!F39+Gex!F39+Kotaiq!F39+Armavir!F39+Ararat!F39+Aragacotn!F39+Tavush!F39)</f>
        <v>770</v>
      </c>
      <c r="G39" s="34">
        <f>SUM(Shirak!G39+VDz!G39+Suniq!G39+Lori!G39+Gex!G39+Kotaiq!G39+Armavir!G39+Ararat!G39+Aragacotn!G39+Tavush!G39)</f>
        <v>170</v>
      </c>
      <c r="H39" s="34">
        <f>SUM(Shirak!H39+VDz!H39+Suniq!H39+Lori!H39+Gex!H39+Kotaiq!H39+Armavir!H39+Ararat!H39+Aragacotn!H39+Tavush!H39)</f>
        <v>105</v>
      </c>
      <c r="I39" s="34">
        <f>SUM(Shirak!I39+VDz!I39+Suniq!I39+Lori!I39+Gex!I39+Kotaiq!I39+Armavir!I39+Ararat!I39+Aragacotn!I39+Tavush!I39)</f>
        <v>51</v>
      </c>
      <c r="J39" s="34">
        <f>SUM(Shirak!J39+VDz!J39+Suniq!J39+Lori!J39+Gex!J39+Kotaiq!J39+Armavir!J39+Ararat!J39+Aragacotn!J39+Tavush!J39)</f>
        <v>1242</v>
      </c>
      <c r="K39" s="34">
        <f>SUM(Shirak!K39+VDz!K39+Suniq!K39+Lori!K39+Gex!K39+Kotaiq!K39+Armavir!K39+Ararat!K39+Aragacotn!K39+Tavush!K39)</f>
        <v>6</v>
      </c>
      <c r="L39" s="34">
        <f>SUM(Shirak!L39+VDz!L39+Suniq!L39+Lori!L39+Gex!L39+Kotaiq!L39+Armavir!L39+Ararat!L39+Aragacotn!L39+Tavush!L39)</f>
        <v>93</v>
      </c>
      <c r="M39" s="34">
        <f>SUM(Shirak!M39+VDz!M39+Suniq!M39+Lori!M39+Gex!M39+Kotaiq!M39+Armavir!M39+Ararat!M39+Aragacotn!M39+Tavush!M39)</f>
        <v>16</v>
      </c>
      <c r="N39" s="34">
        <f>SUM(Shirak!N39+VDz!N39+Suniq!N39+Lori!N39+Gex!N39+Kotaiq!N39+Armavir!N39+Ararat!N39+Aragacotn!N39+Tavush!N39)</f>
        <v>3967591</v>
      </c>
      <c r="O39" s="2"/>
      <c r="P39" s="2"/>
      <c r="Q39" s="2"/>
      <c r="R39" s="2"/>
    </row>
    <row r="40" spans="1:18" s="3" customFormat="1" ht="38.25" x14ac:dyDescent="0.2">
      <c r="A40" s="82" t="s">
        <v>51</v>
      </c>
      <c r="B40" s="9" t="s">
        <v>46</v>
      </c>
      <c r="C40" s="34">
        <f>SUM(Shirak!C40+VDz!C40+Suniq!C40+Lori!C40+Gex!C40+Kotaiq!C40+Armavir!C40+Ararat!C40+Aragacotn!C40+Tavush!C40)</f>
        <v>77</v>
      </c>
      <c r="D40" s="34">
        <f>SUM(Shirak!D40+VDz!D40+Suniq!D40+Lori!D40+Gex!D40+Kotaiq!D40+Armavir!D40+Ararat!D40+Aragacotn!D40+Tavush!D40)</f>
        <v>2218</v>
      </c>
      <c r="E40" s="34">
        <f>SUM(Shirak!E40+VDz!E40+Suniq!E40+Lori!E40+Gex!E40+Kotaiq!E40+Armavir!E40+Ararat!E40+Aragacotn!E40+Tavush!E40)</f>
        <v>2063</v>
      </c>
      <c r="F40" s="34">
        <f>SUM(Shirak!F40+VDz!F40+Suniq!F40+Lori!F40+Gex!F40+Kotaiq!F40+Armavir!F40+Ararat!F40+Aragacotn!F40+Tavush!F40)</f>
        <v>1981</v>
      </c>
      <c r="G40" s="34">
        <f>SUM(Shirak!G40+VDz!G40+Suniq!G40+Lori!G40+Gex!G40+Kotaiq!G40+Armavir!G40+Ararat!G40+Aragacotn!G40+Tavush!G40)</f>
        <v>28</v>
      </c>
      <c r="H40" s="34">
        <f>SUM(Shirak!H40+VDz!H40+Suniq!H40+Lori!H40+Gex!H40+Kotaiq!H40+Armavir!H40+Ararat!H40+Aragacotn!H40+Tavush!H40)</f>
        <v>129</v>
      </c>
      <c r="I40" s="34">
        <f>SUM(Shirak!I40+VDz!I40+Suniq!I40+Lori!I40+Gex!I40+Kotaiq!I40+Armavir!I40+Ararat!I40+Aragacotn!I40+Tavush!I40)</f>
        <v>9</v>
      </c>
      <c r="J40" s="34">
        <f>SUM(Shirak!J40+VDz!J40+Suniq!J40+Lori!J40+Gex!J40+Kotaiq!J40+Armavir!J40+Ararat!J40+Aragacotn!J40+Tavush!J40)</f>
        <v>2229</v>
      </c>
      <c r="K40" s="34">
        <f>SUM(Shirak!K40+VDz!K40+Suniq!K40+Lori!K40+Gex!K40+Kotaiq!K40+Armavir!K40+Ararat!K40+Aragacotn!K40+Tavush!K40)</f>
        <v>2</v>
      </c>
      <c r="L40" s="34">
        <f>SUM(Shirak!L40+VDz!L40+Suniq!L40+Lori!L40+Gex!L40+Kotaiq!L40+Armavir!L40+Ararat!L40+Aragacotn!L40+Tavush!L40)</f>
        <v>66</v>
      </c>
      <c r="M40" s="34">
        <f>SUM(Shirak!M40+VDz!M40+Suniq!M40+Lori!M40+Gex!M40+Kotaiq!M40+Armavir!M40+Ararat!M40+Aragacotn!M40+Tavush!M40)</f>
        <v>2</v>
      </c>
      <c r="N40" s="34">
        <f>SUM(Shirak!N40+VDz!N40+Suniq!N40+Lori!N40+Gex!N40+Kotaiq!N40+Armavir!N40+Ararat!N40+Aragacotn!N40+Tavush!N40)</f>
        <v>5282100</v>
      </c>
      <c r="O40" s="2"/>
      <c r="P40" s="2"/>
      <c r="Q40" s="2"/>
      <c r="R40" s="2"/>
    </row>
    <row r="41" spans="1:18" s="3" customFormat="1" ht="51" x14ac:dyDescent="0.2">
      <c r="A41" s="82"/>
      <c r="B41" s="9" t="s">
        <v>47</v>
      </c>
      <c r="C41" s="34">
        <f>SUM(Shirak!C41+VDz!C41+Suniq!C41+Lori!C41+Gex!C41+Kotaiq!C41+Armavir!C41+Ararat!C41+Aragacotn!C41+Tavush!C41)</f>
        <v>2</v>
      </c>
      <c r="D41" s="34">
        <f>SUM(Shirak!D41+VDz!D41+Suniq!D41+Lori!D41+Gex!D41+Kotaiq!D41+Armavir!D41+Ararat!D41+Aragacotn!D41+Tavush!D41)</f>
        <v>20</v>
      </c>
      <c r="E41" s="34">
        <f>SUM(Shirak!E41+VDz!E41+Suniq!E41+Lori!E41+Gex!E41+Kotaiq!E41+Armavir!E41+Ararat!E41+Aragacotn!E41+Tavush!E41)</f>
        <v>15</v>
      </c>
      <c r="F41" s="34">
        <f>SUM(Shirak!F41+VDz!F41+Suniq!F41+Lori!F41+Gex!F41+Kotaiq!F41+Armavir!F41+Ararat!F41+Aragacotn!F41+Tavush!F41)</f>
        <v>13</v>
      </c>
      <c r="G41" s="34">
        <f>SUM(Shirak!G41+VDz!G41+Suniq!G41+Lori!G41+Gex!G41+Kotaiq!G41+Armavir!G41+Ararat!G41+Aragacotn!G41+Tavush!G41)</f>
        <v>0</v>
      </c>
      <c r="H41" s="34">
        <f>SUM(Shirak!H41+VDz!H41+Suniq!H41+Lori!H41+Gex!H41+Kotaiq!H41+Armavir!H41+Ararat!H41+Aragacotn!H41+Tavush!H41)</f>
        <v>5</v>
      </c>
      <c r="I41" s="34">
        <f>SUM(Shirak!I41+VDz!I41+Suniq!I41+Lori!I41+Gex!I41+Kotaiq!I41+Armavir!I41+Ararat!I41+Aragacotn!I41+Tavush!I41)</f>
        <v>0</v>
      </c>
      <c r="J41" s="34">
        <f>SUM(Shirak!J41+VDz!J41+Suniq!J41+Lori!J41+Gex!J41+Kotaiq!J41+Armavir!J41+Ararat!J41+Aragacotn!J41+Tavush!J41)</f>
        <v>20</v>
      </c>
      <c r="K41" s="34">
        <f>SUM(Shirak!K41+VDz!K41+Suniq!K41+Lori!K41+Gex!K41+Kotaiq!K41+Armavir!K41+Ararat!K41+Aragacotn!K41+Tavush!K41)</f>
        <v>0</v>
      </c>
      <c r="L41" s="34">
        <f>SUM(Shirak!L41+VDz!L41+Suniq!L41+Lori!L41+Gex!L41+Kotaiq!L41+Armavir!L41+Ararat!L41+Aragacotn!L41+Tavush!L41)</f>
        <v>2</v>
      </c>
      <c r="M41" s="34">
        <f>SUM(Shirak!M41+VDz!M41+Suniq!M41+Lori!M41+Gex!M41+Kotaiq!M41+Armavir!M41+Ararat!M41+Aragacotn!M41+Tavush!M41)</f>
        <v>0</v>
      </c>
      <c r="N41" s="34">
        <f>SUM(Shirak!N41+VDz!N41+Suniq!N41+Lori!N41+Gex!N41+Kotaiq!N41+Armavir!N41+Ararat!N41+Aragacotn!N41+Tavush!N41)</f>
        <v>107500</v>
      </c>
      <c r="O41" s="2"/>
      <c r="P41" s="2"/>
      <c r="Q41" s="2"/>
      <c r="R41" s="2"/>
    </row>
    <row r="42" spans="1:18" s="3" customFormat="1" ht="51" x14ac:dyDescent="0.2">
      <c r="A42" s="82"/>
      <c r="B42" s="9" t="s">
        <v>48</v>
      </c>
      <c r="C42" s="34">
        <f>SUM(Shirak!C42+VDz!C42+Suniq!C42+Lori!C42+Gex!C42+Kotaiq!C42+Armavir!C42+Ararat!C42+Aragacotn!C42+Tavush!C42)</f>
        <v>2</v>
      </c>
      <c r="D42" s="34">
        <f>SUM(Shirak!D42+VDz!D42+Suniq!D42+Lori!D42+Gex!D42+Kotaiq!D42+Armavir!D42+Ararat!D42+Aragacotn!D42+Tavush!D42)</f>
        <v>57</v>
      </c>
      <c r="E42" s="34">
        <f>SUM(Shirak!E42+VDz!E42+Suniq!E42+Lori!E42+Gex!E42+Kotaiq!E42+Armavir!E42+Ararat!E42+Aragacotn!E42+Tavush!E42)</f>
        <v>53</v>
      </c>
      <c r="F42" s="34">
        <f>SUM(Shirak!F42+VDz!F42+Suniq!F42+Lori!F42+Gex!F42+Kotaiq!F42+Armavir!F42+Ararat!F42+Aragacotn!F42+Tavush!F42)</f>
        <v>43</v>
      </c>
      <c r="G42" s="34">
        <f>SUM(Shirak!G42+VDz!G42+Suniq!G42+Lori!G42+Gex!G42+Kotaiq!G42+Armavir!G42+Ararat!G42+Aragacotn!G42+Tavush!G42)</f>
        <v>0</v>
      </c>
      <c r="H42" s="34">
        <f>SUM(Shirak!H42+VDz!H42+Suniq!H42+Lori!H42+Gex!H42+Kotaiq!H42+Armavir!H42+Ararat!H42+Aragacotn!H42+Tavush!H42)</f>
        <v>6</v>
      </c>
      <c r="I42" s="34">
        <f>SUM(Shirak!I42+VDz!I42+Suniq!I42+Lori!I42+Gex!I42+Kotaiq!I42+Armavir!I42+Ararat!I42+Aragacotn!I42+Tavush!I42)</f>
        <v>0</v>
      </c>
      <c r="J42" s="34">
        <f>SUM(Shirak!J42+VDz!J42+Suniq!J42+Lori!J42+Gex!J42+Kotaiq!J42+Armavir!J42+Ararat!J42+Aragacotn!J42+Tavush!J42)</f>
        <v>59</v>
      </c>
      <c r="K42" s="34">
        <f>SUM(Shirak!K42+VDz!K42+Suniq!K42+Lori!K42+Gex!K42+Kotaiq!K42+Armavir!K42+Ararat!K42+Aragacotn!K42+Tavush!K42)</f>
        <v>0</v>
      </c>
      <c r="L42" s="34">
        <f>SUM(Shirak!L42+VDz!L42+Suniq!L42+Lori!L42+Gex!L42+Kotaiq!L42+Armavir!L42+Ararat!L42+Aragacotn!L42+Tavush!L42)</f>
        <v>0</v>
      </c>
      <c r="M42" s="34">
        <f>SUM(Shirak!M42+VDz!M42+Suniq!M42+Lori!M42+Gex!M42+Kotaiq!M42+Armavir!M42+Ararat!M42+Aragacotn!M42+Tavush!M42)</f>
        <v>0</v>
      </c>
      <c r="N42" s="34">
        <f>SUM(Shirak!N42+VDz!N42+Suniq!N42+Lori!N42+Gex!N42+Kotaiq!N42+Armavir!N42+Ararat!N42+Aragacotn!N42+Tavush!N42)</f>
        <v>173000</v>
      </c>
      <c r="O42" s="2"/>
      <c r="P42" s="2"/>
      <c r="Q42" s="2"/>
      <c r="R42" s="2"/>
    </row>
    <row r="43" spans="1:18" s="3" customFormat="1" ht="15.75" x14ac:dyDescent="0.2">
      <c r="A43" s="82"/>
      <c r="B43" s="9" t="s">
        <v>49</v>
      </c>
      <c r="C43" s="34">
        <f>SUM(Shirak!C43+VDz!C43+Suniq!C43+Lori!C43+Gex!C43+Kotaiq!C43+Armavir!C43+Ararat!C43+Aragacotn!C43+Tavush!C43)</f>
        <v>71</v>
      </c>
      <c r="D43" s="34">
        <f>SUM(Shirak!D43+VDz!D43+Suniq!D43+Lori!D43+Gex!D43+Kotaiq!D43+Armavir!D43+Ararat!D43+Aragacotn!D43+Tavush!D43)</f>
        <v>971</v>
      </c>
      <c r="E43" s="34">
        <f>SUM(Shirak!E43+VDz!E43+Suniq!E43+Lori!E43+Gex!E43+Kotaiq!E43+Armavir!E43+Ararat!E43+Aragacotn!E43+Tavush!E43)</f>
        <v>845</v>
      </c>
      <c r="F43" s="34">
        <f>SUM(Shirak!F43+VDz!F43+Suniq!F43+Lori!F43+Gex!F43+Kotaiq!F43+Armavir!F43+Ararat!F43+Aragacotn!F43+Tavush!F43)</f>
        <v>823</v>
      </c>
      <c r="G43" s="34">
        <f>SUM(Shirak!G43+VDz!G43+Suniq!G43+Lori!G43+Gex!G43+Kotaiq!G43+Armavir!G43+Ararat!G43+Aragacotn!G43+Tavush!G43)</f>
        <v>42</v>
      </c>
      <c r="H43" s="34">
        <f>SUM(Shirak!H43+VDz!H43+Suniq!H43+Lori!H43+Gex!H43+Kotaiq!H43+Armavir!H43+Ararat!H43+Aragacotn!H43+Tavush!H43)</f>
        <v>78</v>
      </c>
      <c r="I43" s="34">
        <f>SUM(Shirak!I43+VDz!I43+Suniq!I43+Lori!I43+Gex!I43+Kotaiq!I43+Armavir!I43+Ararat!I43+Aragacotn!I43+Tavush!I43)</f>
        <v>0</v>
      </c>
      <c r="J43" s="34">
        <f>SUM(Shirak!J43+VDz!J43+Suniq!J43+Lori!J43+Gex!J43+Kotaiq!J43+Armavir!J43+Ararat!J43+Aragacotn!J43+Tavush!J43)</f>
        <v>965</v>
      </c>
      <c r="K43" s="34">
        <f>SUM(Shirak!K43+VDz!K43+Suniq!K43+Lori!K43+Gex!K43+Kotaiq!K43+Armavir!K43+Ararat!K43+Aragacotn!K43+Tavush!K43)</f>
        <v>1</v>
      </c>
      <c r="L43" s="34">
        <f>SUM(Shirak!L43+VDz!L43+Suniq!L43+Lori!L43+Gex!L43+Kotaiq!L43+Armavir!L43+Ararat!L43+Aragacotn!L43+Tavush!L43)</f>
        <v>77</v>
      </c>
      <c r="M43" s="34">
        <f>SUM(Shirak!M43+VDz!M43+Suniq!M43+Lori!M43+Gex!M43+Kotaiq!M43+Armavir!M43+Ararat!M43+Aragacotn!M43+Tavush!M43)</f>
        <v>11</v>
      </c>
      <c r="N43" s="34">
        <f>SUM(Shirak!N43+VDz!N43+Suniq!N43+Lori!N43+Gex!N43+Kotaiq!N43+Armavir!N43+Ararat!N43+Aragacotn!N43+Tavush!N43)</f>
        <v>2905430</v>
      </c>
      <c r="O43" s="2"/>
      <c r="P43" s="2"/>
      <c r="Q43" s="2"/>
      <c r="R43" s="2"/>
    </row>
    <row r="44" spans="1:18" s="3" customFormat="1" ht="25.5" x14ac:dyDescent="0.2">
      <c r="A44" s="82"/>
      <c r="B44" s="10" t="s">
        <v>50</v>
      </c>
      <c r="C44" s="34">
        <f>SUM(Shirak!C44+VDz!C44+Suniq!C44+Lori!C44+Gex!C44+Kotaiq!C44+Armavir!C44+Ararat!C44+Aragacotn!C44+Tavush!C44)</f>
        <v>152</v>
      </c>
      <c r="D44" s="34">
        <f>SUM(Shirak!D44+VDz!D44+Suniq!D44+Lori!D44+Gex!D44+Kotaiq!D44+Armavir!D44+Ararat!D44+Aragacotn!D44+Tavush!D44)</f>
        <v>3266</v>
      </c>
      <c r="E44" s="34">
        <f>SUM(Shirak!E44+VDz!E44+Suniq!E44+Lori!E44+Gex!E44+Kotaiq!E44+Armavir!E44+Ararat!E44+Aragacotn!E44+Tavush!E44)</f>
        <v>2976</v>
      </c>
      <c r="F44" s="34">
        <f>SUM(Shirak!F44+VDz!F44+Suniq!F44+Lori!F44+Gex!F44+Kotaiq!F44+Armavir!F44+Ararat!F44+Aragacotn!F44+Tavush!F44)</f>
        <v>2860</v>
      </c>
      <c r="G44" s="34">
        <f>SUM(Shirak!G44+VDz!G44+Suniq!G44+Lori!G44+Gex!G44+Kotaiq!G44+Armavir!G44+Ararat!G44+Aragacotn!G44+Tavush!G44)</f>
        <v>70</v>
      </c>
      <c r="H44" s="34">
        <f>SUM(Shirak!H44+VDz!H44+Suniq!H44+Lori!H44+Gex!H44+Kotaiq!H44+Armavir!H44+Ararat!H44+Aragacotn!H44+Tavush!H44)</f>
        <v>218</v>
      </c>
      <c r="I44" s="34">
        <f>SUM(Shirak!I44+VDz!I44+Suniq!I44+Lori!I44+Gex!I44+Kotaiq!I44+Armavir!I44+Ararat!I44+Aragacotn!I44+Tavush!I44)</f>
        <v>9</v>
      </c>
      <c r="J44" s="34">
        <f>SUM(Shirak!J44+VDz!J44+Suniq!J44+Lori!J44+Gex!J44+Kotaiq!J44+Armavir!J44+Ararat!J44+Aragacotn!J44+Tavush!J44)</f>
        <v>3273</v>
      </c>
      <c r="K44" s="34">
        <f>SUM(Shirak!K44+VDz!K44+Suniq!K44+Lori!K44+Gex!K44+Kotaiq!K44+Armavir!K44+Ararat!K44+Aragacotn!K44+Tavush!K44)</f>
        <v>3</v>
      </c>
      <c r="L44" s="34">
        <f>SUM(Shirak!L44+VDz!L44+Suniq!L44+Lori!L44+Gex!L44+Kotaiq!L44+Armavir!L44+Ararat!L44+Aragacotn!L44+Tavush!L44)</f>
        <v>145</v>
      </c>
      <c r="M44" s="34">
        <f>SUM(Shirak!M44+VDz!M44+Suniq!M44+Lori!M44+Gex!M44+Kotaiq!M44+Armavir!M44+Ararat!M44+Aragacotn!M44+Tavush!M44)</f>
        <v>13</v>
      </c>
      <c r="N44" s="34">
        <f>SUM(Shirak!N44+VDz!N44+Suniq!N44+Lori!N44+Gex!N44+Kotaiq!N44+Armavir!N44+Ararat!N44+Aragacotn!N44+Tavush!N44)</f>
        <v>8468030</v>
      </c>
      <c r="O44" s="2"/>
      <c r="P44" s="2"/>
      <c r="Q44" s="2"/>
      <c r="R44" s="2"/>
    </row>
    <row r="45" spans="1:18" s="3" customFormat="1" ht="24.75" customHeight="1" x14ac:dyDescent="0.2">
      <c r="A45" s="81" t="s">
        <v>54</v>
      </c>
      <c r="B45" s="81"/>
      <c r="C45" s="34">
        <f>SUM(Shirak!C45+VDz!C45+Suniq!C45+Lori!C45+Gex!C45+Kotaiq!C45+Armavir!C45+Ararat!C45+Aragacotn!C45+Tavush!C45)</f>
        <v>1339</v>
      </c>
      <c r="D45" s="34">
        <f>SUM(Shirak!D45+VDz!D45+Suniq!D45+Lori!D45+Gex!D45+Kotaiq!D45+Armavir!D45+Ararat!D45+Aragacotn!D45+Tavush!D45)</f>
        <v>18380</v>
      </c>
      <c r="E45" s="34">
        <f>SUM(Shirak!E45+VDz!E45+Suniq!E45+Lori!E45+Gex!E45+Kotaiq!E45+Armavir!E45+Ararat!E45+Aragacotn!E45+Tavush!E45)</f>
        <v>14112</v>
      </c>
      <c r="F45" s="34">
        <f>SUM(Shirak!F45+VDz!F45+Suniq!F45+Lori!F45+Gex!F45+Kotaiq!F45+Armavir!F45+Ararat!F45+Aragacotn!F45+Tavush!F45)</f>
        <v>11486</v>
      </c>
      <c r="G45" s="34">
        <f>SUM(Shirak!G45+VDz!G45+Suniq!G45+Lori!G45+Gex!G45+Kotaiq!G45+Armavir!G45+Ararat!G45+Aragacotn!G45+Tavush!G45)</f>
        <v>1563</v>
      </c>
      <c r="H45" s="34">
        <f>SUM(Shirak!H45+VDz!H45+Suniq!H45+Lori!H45+Gex!H45+Kotaiq!H45+Armavir!H45+Ararat!H45+Aragacotn!H45+Tavush!H45)</f>
        <v>1908</v>
      </c>
      <c r="I45" s="34">
        <f>SUM(Shirak!I45+VDz!I45+Suniq!I45+Lori!I45+Gex!I45+Kotaiq!I45+Armavir!I45+Ararat!I45+Aragacotn!I45+Tavush!I45)</f>
        <v>240</v>
      </c>
      <c r="J45" s="34">
        <f>SUM(Shirak!J45+VDz!J45+Suniq!J45+Lori!J45+Gex!J45+Kotaiq!J45+Armavir!J45+Ararat!J45+Aragacotn!J45+Tavush!J45)</f>
        <v>17823</v>
      </c>
      <c r="K45" s="34">
        <f>SUM(Shirak!K45+VDz!K45+Suniq!K45+Lori!K45+Gex!K45+Kotaiq!K45+Armavir!K45+Ararat!K45+Aragacotn!K45+Tavush!K45)</f>
        <v>159</v>
      </c>
      <c r="L45" s="34">
        <f>SUM(Shirak!L45+VDz!L45+Suniq!L45+Lori!L45+Gex!L45+Kotaiq!L45+Armavir!L45+Ararat!L45+Aragacotn!L45+Tavush!L45)</f>
        <v>1896</v>
      </c>
      <c r="M45" s="34">
        <f>SUM(Shirak!M45+VDz!M45+Suniq!M45+Lori!M45+Gex!M45+Kotaiq!M45+Armavir!M45+Ararat!M45+Aragacotn!M45+Tavush!M45)</f>
        <v>237</v>
      </c>
      <c r="N45" s="34">
        <f>SUM(Shirak!N45+VDz!N45+Suniq!N45+Lori!N45+Gex!N45+Kotaiq!N45+Armavir!N45+Ararat!N45+Aragacotn!N45+Tavush!N45)</f>
        <v>64247437</v>
      </c>
      <c r="O45" s="2"/>
      <c r="P45" s="2"/>
      <c r="Q45" s="2"/>
      <c r="R45" s="2"/>
    </row>
    <row r="46" spans="1:18" s="3" customFormat="1" ht="12.9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R421"/>
  <sheetViews>
    <sheetView topLeftCell="A31" zoomScaleNormal="100" zoomScaleSheetLayoutView="120" workbookViewId="0">
      <selection activeCell="C50" sqref="C50"/>
    </sheetView>
  </sheetViews>
  <sheetFormatPr defaultRowHeight="12.75" x14ac:dyDescent="0.2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1.5703125" style="14" bestFit="1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73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 t="s">
        <v>76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52</v>
      </c>
      <c r="B6" s="85"/>
      <c r="C6" s="84"/>
      <c r="D6" s="84"/>
      <c r="E6" s="84" t="s">
        <v>15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10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68">
        <v>1</v>
      </c>
      <c r="D9" s="69">
        <v>2</v>
      </c>
      <c r="E9" s="68">
        <v>3</v>
      </c>
      <c r="F9" s="69">
        <v>4</v>
      </c>
      <c r="G9" s="68">
        <v>5</v>
      </c>
      <c r="H9" s="69">
        <v>6</v>
      </c>
      <c r="I9" s="68">
        <v>7</v>
      </c>
      <c r="J9" s="69">
        <v>8</v>
      </c>
      <c r="K9" s="68">
        <v>9</v>
      </c>
      <c r="L9" s="69">
        <v>10</v>
      </c>
      <c r="M9" s="68">
        <v>11</v>
      </c>
      <c r="N9" s="69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59">
        <f>SUM(Adjapniak!C10+Shengavit!C10+Kentron!C10+Arabkir!C10+Erebuni!C10+Avan!C10+Malatia!C10)</f>
        <v>18</v>
      </c>
      <c r="D10" s="59">
        <f>SUM(Adjapniak!D10+Shengavit!D10+Kentron!D10+Arabkir!D10+Erebuni!D10+Avan!D10+Malatia!D10)</f>
        <v>67</v>
      </c>
      <c r="E10" s="59">
        <f>SUM(Adjapniak!E10+Shengavit!E10+Kentron!E10+Arabkir!E10+Erebuni!E10+Avan!E10+Malatia!E10)</f>
        <v>49</v>
      </c>
      <c r="F10" s="59">
        <f>SUM(Adjapniak!F10+Shengavit!F10+Kentron!F10+Arabkir!F10+Erebuni!F10+Avan!F10+Malatia!F10)</f>
        <v>20</v>
      </c>
      <c r="G10" s="59">
        <f>SUM(Adjapniak!G10+Shengavit!G10+Kentron!G10+Arabkir!G10+Erebuni!G10+Avan!G10+Malatia!G10)</f>
        <v>6</v>
      </c>
      <c r="H10" s="59">
        <f>SUM(Adjapniak!H10+Shengavit!H10+Kentron!H10+Arabkir!H10+Erebuni!H10+Avan!H10+Malatia!H10)</f>
        <v>7</v>
      </c>
      <c r="I10" s="59">
        <f>SUM(Adjapniak!I10+Shengavit!I10+Kentron!I10+Arabkir!I10+Erebuni!I10+Avan!I10+Malatia!I10)</f>
        <v>3</v>
      </c>
      <c r="J10" s="59">
        <f>SUM(Adjapniak!J10+Shengavit!J10+Kentron!J10+Arabkir!J10+Erebuni!J10+Avan!J10+Malatia!J10)</f>
        <v>65</v>
      </c>
      <c r="K10" s="59">
        <f>SUM(Adjapniak!K10+Shengavit!K10+Kentron!K10+Arabkir!K10+Erebuni!K10+Avan!K10+Malatia!K10)</f>
        <v>0</v>
      </c>
      <c r="L10" s="59">
        <f>SUM(Adjapniak!L10+Shengavit!L10+Kentron!L10+Arabkir!L10+Erebuni!L10+Avan!L10+Malatia!L10)</f>
        <v>20</v>
      </c>
      <c r="M10" s="59">
        <f>SUM(Adjapniak!M10+Shengavit!M10+Kentron!M10+Arabkir!M10+Erebuni!M10+Avan!M10+Malatia!M10)</f>
        <v>0</v>
      </c>
      <c r="N10" s="59">
        <f>SUM(Adjapniak!N10+Shengavit!N10+Kentron!N10+Arabkir!N10+Erebuni!N10+Avan!N10+Malatia!N10)</f>
        <v>0</v>
      </c>
      <c r="O10" s="2"/>
      <c r="P10" s="2"/>
      <c r="Q10" s="2"/>
      <c r="R10" s="2"/>
    </row>
    <row r="11" spans="1:18" s="3" customFormat="1" ht="30" customHeight="1" x14ac:dyDescent="0.2">
      <c r="A11" s="76" t="s">
        <v>17</v>
      </c>
      <c r="B11" s="76"/>
      <c r="C11" s="59">
        <f>SUM(Adjapniak!C11+Shengavit!C11+Kentron!C11+Arabkir!C11+Erebuni!C11+Avan!C11+Malatia!C11)</f>
        <v>51</v>
      </c>
      <c r="D11" s="59">
        <f>SUM(Adjapniak!D11+Shengavit!D11+Kentron!D11+Arabkir!D11+Erebuni!D11+Avan!D11+Malatia!D11)</f>
        <v>521</v>
      </c>
      <c r="E11" s="59">
        <f>SUM(Adjapniak!E11+Shengavit!E11+Kentron!E11+Arabkir!E11+Erebuni!E11+Avan!E11+Malatia!E11)</f>
        <v>449</v>
      </c>
      <c r="F11" s="59">
        <f>SUM(Adjapniak!F11+Shengavit!F11+Kentron!F11+Arabkir!F11+Erebuni!F11+Avan!F11+Malatia!F11)</f>
        <v>424</v>
      </c>
      <c r="G11" s="59">
        <f>SUM(Adjapniak!G11+Shengavit!G11+Kentron!G11+Arabkir!G11+Erebuni!G11+Avan!G11+Malatia!G11)</f>
        <v>20</v>
      </c>
      <c r="H11" s="59">
        <f>SUM(Adjapniak!H11+Shengavit!H11+Kentron!H11+Arabkir!H11+Erebuni!H11+Avan!H11+Malatia!H11)</f>
        <v>47</v>
      </c>
      <c r="I11" s="59">
        <f>SUM(Adjapniak!I11+Shengavit!I11+Kentron!I11+Arabkir!I11+Erebuni!I11+Avan!I11+Malatia!I11)</f>
        <v>2</v>
      </c>
      <c r="J11" s="59">
        <f>SUM(Adjapniak!J11+Shengavit!J11+Kentron!J11+Arabkir!J11+Erebuni!J11+Avan!J11+Malatia!J11)</f>
        <v>518</v>
      </c>
      <c r="K11" s="59">
        <f>SUM(Adjapniak!K11+Shengavit!K11+Kentron!K11+Arabkir!K11+Erebuni!K11+Avan!K11+Malatia!K11)</f>
        <v>0</v>
      </c>
      <c r="L11" s="59">
        <f>SUM(Adjapniak!L11+Shengavit!L11+Kentron!L11+Arabkir!L11+Erebuni!L11+Avan!L11+Malatia!L11)</f>
        <v>54</v>
      </c>
      <c r="M11" s="59">
        <f>SUM(Adjapniak!M11+Shengavit!M11+Kentron!M11+Arabkir!M11+Erebuni!M11+Avan!M11+Malatia!M11)</f>
        <v>0</v>
      </c>
      <c r="N11" s="59">
        <f>SUM(Adjapniak!N11+Shengavit!N11+Kentron!N11+Arabkir!N11+Erebuni!N11+Avan!N11+Malatia!N11)</f>
        <v>261642</v>
      </c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59">
        <f>SUM(Adjapniak!C12+Shengavit!C12+Kentron!C12+Arabkir!C12+Erebuni!C12+Avan!C12+Malatia!C12)</f>
        <v>1</v>
      </c>
      <c r="D12" s="59">
        <f>SUM(Adjapniak!D12+Shengavit!D12+Kentron!D12+Arabkir!D12+Erebuni!D12+Avan!D12+Malatia!D12)</f>
        <v>18</v>
      </c>
      <c r="E12" s="59">
        <f>SUM(Adjapniak!E12+Shengavit!E12+Kentron!E12+Arabkir!E12+Erebuni!E12+Avan!E12+Malatia!E12)</f>
        <v>11</v>
      </c>
      <c r="F12" s="59">
        <f>SUM(Adjapniak!F12+Shengavit!F12+Kentron!F12+Arabkir!F12+Erebuni!F12+Avan!F12+Malatia!F12)</f>
        <v>11</v>
      </c>
      <c r="G12" s="59">
        <f>SUM(Adjapniak!G12+Shengavit!G12+Kentron!G12+Arabkir!G12+Erebuni!G12+Avan!G12+Malatia!G12)</f>
        <v>0</v>
      </c>
      <c r="H12" s="59">
        <f>SUM(Adjapniak!H12+Shengavit!H12+Kentron!H12+Arabkir!H12+Erebuni!H12+Avan!H12+Malatia!H12)</f>
        <v>5</v>
      </c>
      <c r="I12" s="59">
        <f>SUM(Adjapniak!I12+Shengavit!I12+Kentron!I12+Arabkir!I12+Erebuni!I12+Avan!I12+Malatia!I12)</f>
        <v>0</v>
      </c>
      <c r="J12" s="59">
        <f>SUM(Adjapniak!J12+Shengavit!J12+Kentron!J12+Arabkir!J12+Erebuni!J12+Avan!J12+Malatia!J12)</f>
        <v>16</v>
      </c>
      <c r="K12" s="59">
        <f>SUM(Adjapniak!K12+Shengavit!K12+Kentron!K12+Arabkir!K12+Erebuni!K12+Avan!K12+Malatia!K12)</f>
        <v>0</v>
      </c>
      <c r="L12" s="59">
        <f>SUM(Adjapniak!L12+Shengavit!L12+Kentron!L12+Arabkir!L12+Erebuni!L12+Avan!L12+Malatia!L12)</f>
        <v>3</v>
      </c>
      <c r="M12" s="59">
        <f>SUM(Adjapniak!M12+Shengavit!M12+Kentron!M12+Arabkir!M12+Erebuni!M12+Avan!M12+Malatia!M12)</f>
        <v>1</v>
      </c>
      <c r="N12" s="59">
        <f>SUM(Adjapniak!N12+Shengavit!N12+Kentron!N12+Arabkir!N12+Erebuni!N12+Avan!N12+Malatia!N12)</f>
        <v>16000</v>
      </c>
      <c r="O12" s="2"/>
      <c r="P12" s="2"/>
      <c r="Q12" s="2"/>
      <c r="R12" s="2"/>
    </row>
    <row r="13" spans="1:18" s="3" customFormat="1" ht="32.25" customHeight="1" x14ac:dyDescent="0.2">
      <c r="A13" s="76" t="s">
        <v>19</v>
      </c>
      <c r="B13" s="76"/>
      <c r="C13" s="59">
        <f>SUM(Adjapniak!C13+Shengavit!C13+Kentron!C13+Arabkir!C13+Erebuni!C13+Avan!C13+Malatia!C13)</f>
        <v>0</v>
      </c>
      <c r="D13" s="59">
        <f>SUM(Adjapniak!D13+Shengavit!D13+Kentron!D13+Arabkir!D13+Erebuni!D13+Avan!D13+Malatia!D13)</f>
        <v>0</v>
      </c>
      <c r="E13" s="59">
        <f>SUM(Adjapniak!E13+Shengavit!E13+Kentron!E13+Arabkir!E13+Erebuni!E13+Avan!E13+Malatia!E13)</f>
        <v>0</v>
      </c>
      <c r="F13" s="59">
        <f>SUM(Adjapniak!F13+Shengavit!F13+Kentron!F13+Arabkir!F13+Erebuni!F13+Avan!F13+Malatia!F13)</f>
        <v>0</v>
      </c>
      <c r="G13" s="59">
        <f>SUM(Adjapniak!G13+Shengavit!G13+Kentron!G13+Arabkir!G13+Erebuni!G13+Avan!G13+Malatia!G13)</f>
        <v>0</v>
      </c>
      <c r="H13" s="59">
        <f>SUM(Adjapniak!H13+Shengavit!H13+Kentron!H13+Arabkir!H13+Erebuni!H13+Avan!H13+Malatia!H13)</f>
        <v>0</v>
      </c>
      <c r="I13" s="59">
        <f>SUM(Adjapniak!I13+Shengavit!I13+Kentron!I13+Arabkir!I13+Erebuni!I13+Avan!I13+Malatia!I13)</f>
        <v>0</v>
      </c>
      <c r="J13" s="59">
        <f>SUM(Adjapniak!J13+Shengavit!J13+Kentron!J13+Arabkir!J13+Erebuni!J13+Avan!J13+Malatia!J13)</f>
        <v>0</v>
      </c>
      <c r="K13" s="59">
        <f>SUM(Adjapniak!K13+Shengavit!K13+Kentron!K13+Arabkir!K13+Erebuni!K13+Avan!K13+Malatia!K13)</f>
        <v>0</v>
      </c>
      <c r="L13" s="59">
        <f>SUM(Adjapniak!L13+Shengavit!L13+Kentron!L13+Arabkir!L13+Erebuni!L13+Avan!L13+Malatia!L13)</f>
        <v>0</v>
      </c>
      <c r="M13" s="59">
        <f>SUM(Adjapniak!M13+Shengavit!M13+Kentron!M13+Arabkir!M13+Erebuni!M13+Avan!M13+Malatia!M13)</f>
        <v>0</v>
      </c>
      <c r="N13" s="59">
        <f>SUM(Adjapniak!N13+Shengavit!N13+Kentron!N13+Arabkir!N13+Erebuni!N13+Avan!N13+Malatia!N13)</f>
        <v>0</v>
      </c>
      <c r="O13" s="2"/>
      <c r="P13" s="2"/>
      <c r="Q13" s="2"/>
      <c r="R13" s="2"/>
    </row>
    <row r="14" spans="1:18" s="3" customFormat="1" ht="31.5" customHeight="1" x14ac:dyDescent="0.2">
      <c r="A14" s="76" t="s">
        <v>20</v>
      </c>
      <c r="B14" s="76"/>
      <c r="C14" s="59">
        <f>SUM(Adjapniak!C14+Shengavit!C14+Kentron!C14+Arabkir!C14+Erebuni!C14+Avan!C14+Malatia!C14)</f>
        <v>48</v>
      </c>
      <c r="D14" s="59">
        <f>SUM(Adjapniak!D14+Shengavit!D14+Kentron!D14+Arabkir!D14+Erebuni!D14+Avan!D14+Malatia!D14)</f>
        <v>491</v>
      </c>
      <c r="E14" s="59">
        <f>SUM(Adjapniak!E14+Shengavit!E14+Kentron!E14+Arabkir!E14+Erebuni!E14+Avan!E14+Malatia!E14)</f>
        <v>351</v>
      </c>
      <c r="F14" s="59">
        <f>SUM(Adjapniak!F14+Shengavit!F14+Kentron!F14+Arabkir!F14+Erebuni!F14+Avan!F14+Malatia!F14)</f>
        <v>324</v>
      </c>
      <c r="G14" s="59">
        <f>SUM(Adjapniak!G14+Shengavit!G14+Kentron!G14+Arabkir!G14+Erebuni!G14+Avan!G14+Malatia!G14)</f>
        <v>44</v>
      </c>
      <c r="H14" s="59">
        <f>SUM(Adjapniak!H14+Shengavit!H14+Kentron!H14+Arabkir!H14+Erebuni!H14+Avan!H14+Malatia!H14)</f>
        <v>74</v>
      </c>
      <c r="I14" s="59">
        <f>SUM(Adjapniak!I14+Shengavit!I14+Kentron!I14+Arabkir!I14+Erebuni!I14+Avan!I14+Malatia!I14)</f>
        <v>2</v>
      </c>
      <c r="J14" s="59">
        <f>SUM(Adjapniak!J14+Shengavit!J14+Kentron!J14+Arabkir!J14+Erebuni!J14+Avan!J14+Malatia!J14)</f>
        <v>471</v>
      </c>
      <c r="K14" s="59">
        <f>SUM(Adjapniak!K14+Shengavit!K14+Kentron!K14+Arabkir!K14+Erebuni!K14+Avan!K14+Malatia!K14)</f>
        <v>0</v>
      </c>
      <c r="L14" s="59">
        <f>SUM(Adjapniak!L14+Shengavit!L14+Kentron!L14+Arabkir!L14+Erebuni!L14+Avan!L14+Malatia!L14)</f>
        <v>68</v>
      </c>
      <c r="M14" s="59">
        <f>SUM(Adjapniak!M14+Shengavit!M14+Kentron!M14+Arabkir!M14+Erebuni!M14+Avan!M14+Malatia!M14)</f>
        <v>2</v>
      </c>
      <c r="N14" s="59">
        <f>SUM(Adjapniak!N14+Shengavit!N14+Kentron!N14+Arabkir!N14+Erebuni!N14+Avan!N14+Malatia!N14)</f>
        <v>104320</v>
      </c>
      <c r="O14" s="2"/>
      <c r="P14" s="2"/>
      <c r="Q14" s="2"/>
      <c r="R14" s="2"/>
    </row>
    <row r="15" spans="1:18" s="3" customFormat="1" ht="30" customHeight="1" x14ac:dyDescent="0.2">
      <c r="A15" s="76" t="s">
        <v>21</v>
      </c>
      <c r="B15" s="76"/>
      <c r="C15" s="59">
        <f>SUM(Adjapniak!C15+Shengavit!C15+Kentron!C15+Arabkir!C15+Erebuni!C15+Avan!C15+Malatia!C15)</f>
        <v>5</v>
      </c>
      <c r="D15" s="59">
        <f>SUM(Adjapniak!D15+Shengavit!D15+Kentron!D15+Arabkir!D15+Erebuni!D15+Avan!D15+Malatia!D15)</f>
        <v>42</v>
      </c>
      <c r="E15" s="59">
        <f>SUM(Adjapniak!E15+Shengavit!E15+Kentron!E15+Arabkir!E15+Erebuni!E15+Avan!E15+Malatia!E15)</f>
        <v>32</v>
      </c>
      <c r="F15" s="59">
        <f>SUM(Adjapniak!F15+Shengavit!F15+Kentron!F15+Arabkir!F15+Erebuni!F15+Avan!F15+Malatia!F15)</f>
        <v>28</v>
      </c>
      <c r="G15" s="59">
        <f>SUM(Adjapniak!G15+Shengavit!G15+Kentron!G15+Arabkir!G15+Erebuni!G15+Avan!G15+Malatia!G15)</f>
        <v>2</v>
      </c>
      <c r="H15" s="59">
        <f>SUM(Adjapniak!H15+Shengavit!H15+Kentron!H15+Arabkir!H15+Erebuni!H15+Avan!H15+Malatia!H15)</f>
        <v>10</v>
      </c>
      <c r="I15" s="59">
        <f>SUM(Adjapniak!I15+Shengavit!I15+Kentron!I15+Arabkir!I15+Erebuni!I15+Avan!I15+Malatia!I15)</f>
        <v>1</v>
      </c>
      <c r="J15" s="59">
        <f>SUM(Adjapniak!J15+Shengavit!J15+Kentron!J15+Arabkir!J15+Erebuni!J15+Avan!J15+Malatia!J15)</f>
        <v>45</v>
      </c>
      <c r="K15" s="59">
        <f>SUM(Adjapniak!K15+Shengavit!K15+Kentron!K15+Arabkir!K15+Erebuni!K15+Avan!K15+Malatia!K15)</f>
        <v>0</v>
      </c>
      <c r="L15" s="59">
        <f>SUM(Adjapniak!L15+Shengavit!L15+Kentron!L15+Arabkir!L15+Erebuni!L15+Avan!L15+Malatia!L15)</f>
        <v>2</v>
      </c>
      <c r="M15" s="59">
        <f>SUM(Adjapniak!M15+Shengavit!M15+Kentron!M15+Arabkir!M15+Erebuni!M15+Avan!M15+Malatia!M15)</f>
        <v>0</v>
      </c>
      <c r="N15" s="59">
        <f>SUM(Adjapniak!N15+Shengavit!N15+Kentron!N15+Arabkir!N15+Erebuni!N15+Avan!N15+Malatia!N15)</f>
        <v>124000</v>
      </c>
      <c r="O15" s="2"/>
      <c r="P15" s="2"/>
      <c r="Q15" s="2"/>
      <c r="R15" s="2"/>
    </row>
    <row r="16" spans="1:18" s="3" customFormat="1" ht="27.75" customHeight="1" x14ac:dyDescent="0.2">
      <c r="A16" s="76" t="s">
        <v>22</v>
      </c>
      <c r="B16" s="76"/>
      <c r="C16" s="59">
        <f>SUM(Adjapniak!C16+Shengavit!C16+Kentron!C16+Arabkir!C16+Erebuni!C16+Avan!C16+Malatia!C16)</f>
        <v>8</v>
      </c>
      <c r="D16" s="59">
        <f>SUM(Adjapniak!D16+Shengavit!D16+Kentron!D16+Arabkir!D16+Erebuni!D16+Avan!D16+Malatia!D16)</f>
        <v>34</v>
      </c>
      <c r="E16" s="59">
        <f>SUM(Adjapniak!E16+Shengavit!E16+Kentron!E16+Arabkir!E16+Erebuni!E16+Avan!E16+Malatia!E16)</f>
        <v>22</v>
      </c>
      <c r="F16" s="59">
        <f>SUM(Adjapniak!F16+Shengavit!F16+Kentron!F16+Arabkir!F16+Erebuni!F16+Avan!F16+Malatia!F16)</f>
        <v>17</v>
      </c>
      <c r="G16" s="59">
        <f>SUM(Adjapniak!G16+Shengavit!G16+Kentron!G16+Arabkir!G16+Erebuni!G16+Avan!G16+Malatia!G16)</f>
        <v>4</v>
      </c>
      <c r="H16" s="59">
        <f>SUM(Adjapniak!H16+Shengavit!H16+Kentron!H16+Arabkir!H16+Erebuni!H16+Avan!H16+Malatia!H16)</f>
        <v>10</v>
      </c>
      <c r="I16" s="59">
        <f>SUM(Adjapniak!I16+Shengavit!I16+Kentron!I16+Arabkir!I16+Erebuni!I16+Avan!I16+Malatia!I16)</f>
        <v>0</v>
      </c>
      <c r="J16" s="59">
        <f>SUM(Adjapniak!J16+Shengavit!J16+Kentron!J16+Arabkir!J16+Erebuni!J16+Avan!J16+Malatia!J16)</f>
        <v>36</v>
      </c>
      <c r="K16" s="59">
        <f>SUM(Adjapniak!K16+Shengavit!K16+Kentron!K16+Arabkir!K16+Erebuni!K16+Avan!K16+Malatia!K16)</f>
        <v>0</v>
      </c>
      <c r="L16" s="59">
        <f>SUM(Adjapniak!L16+Shengavit!L16+Kentron!L16+Arabkir!L16+Erebuni!L16+Avan!L16+Malatia!L16)</f>
        <v>6</v>
      </c>
      <c r="M16" s="59">
        <f>SUM(Adjapniak!M16+Shengavit!M16+Kentron!M16+Arabkir!M16+Erebuni!M16+Avan!M16+Malatia!M16)</f>
        <v>0</v>
      </c>
      <c r="N16" s="59">
        <f>SUM(Adjapniak!N16+Shengavit!N16+Kentron!N16+Arabkir!N16+Erebuni!N16+Avan!N16+Malatia!N16)</f>
        <v>128000</v>
      </c>
      <c r="O16" s="2"/>
      <c r="P16" s="2"/>
      <c r="Q16" s="2"/>
      <c r="R16" s="2"/>
    </row>
    <row r="17" spans="1:18" s="3" customFormat="1" ht="15.75" x14ac:dyDescent="0.2">
      <c r="A17" s="83" t="s">
        <v>23</v>
      </c>
      <c r="B17" s="83"/>
      <c r="C17" s="59">
        <f>SUM(Adjapniak!C17+Shengavit!C17+Kentron!C17+Arabkir!C17+Erebuni!C17+Avan!C17+Malatia!C17)</f>
        <v>86</v>
      </c>
      <c r="D17" s="59">
        <f>SUM(Adjapniak!D17+Shengavit!D17+Kentron!D17+Arabkir!D17+Erebuni!D17+Avan!D17+Malatia!D17)</f>
        <v>794</v>
      </c>
      <c r="E17" s="59">
        <f>SUM(Adjapniak!E17+Shengavit!E17+Kentron!E17+Arabkir!E17+Erebuni!E17+Avan!E17+Malatia!E17)</f>
        <v>571</v>
      </c>
      <c r="F17" s="59">
        <f>SUM(Adjapniak!F17+Shengavit!F17+Kentron!F17+Arabkir!F17+Erebuni!F17+Avan!F17+Malatia!F17)</f>
        <v>567</v>
      </c>
      <c r="G17" s="59">
        <f>SUM(Adjapniak!G17+Shengavit!G17+Kentron!G17+Arabkir!G17+Erebuni!G17+Avan!G17+Malatia!G17)</f>
        <v>63</v>
      </c>
      <c r="H17" s="59">
        <f>SUM(Adjapniak!H17+Shengavit!H17+Kentron!H17+Arabkir!H17+Erebuni!H17+Avan!H17+Malatia!H17)</f>
        <v>124</v>
      </c>
      <c r="I17" s="59">
        <f>SUM(Adjapniak!I17+Shengavit!I17+Kentron!I17+Arabkir!I17+Erebuni!I17+Avan!I17+Malatia!I17)</f>
        <v>11</v>
      </c>
      <c r="J17" s="59">
        <f>SUM(Adjapniak!J17+Shengavit!J17+Kentron!J17+Arabkir!J17+Erebuni!J17+Avan!J17+Malatia!J17)</f>
        <v>769</v>
      </c>
      <c r="K17" s="59">
        <f>SUM(Adjapniak!K17+Shengavit!K17+Kentron!K17+Arabkir!K17+Erebuni!K17+Avan!K17+Malatia!K17)</f>
        <v>0</v>
      </c>
      <c r="L17" s="59">
        <f>SUM(Adjapniak!L17+Shengavit!L17+Kentron!L17+Arabkir!L17+Erebuni!L17+Avan!L17+Malatia!L17)</f>
        <v>111</v>
      </c>
      <c r="M17" s="59">
        <f>SUM(Adjapniak!M17+Shengavit!M17+Kentron!M17+Arabkir!M17+Erebuni!M17+Avan!M17+Malatia!M17)</f>
        <v>1</v>
      </c>
      <c r="N17" s="59">
        <f>SUM(Adjapniak!N17+Shengavit!N17+Kentron!N17+Arabkir!N17+Erebuni!N17+Avan!N17+Malatia!N17)</f>
        <v>2920000</v>
      </c>
      <c r="O17" s="2"/>
      <c r="P17" s="2"/>
      <c r="Q17" s="2"/>
      <c r="R17" s="2"/>
    </row>
    <row r="18" spans="1:18" s="3" customFormat="1" ht="27" customHeight="1" x14ac:dyDescent="0.2">
      <c r="A18" s="76" t="s">
        <v>24</v>
      </c>
      <c r="B18" s="76"/>
      <c r="C18" s="59">
        <f>SUM(Adjapniak!C18+Shengavit!C18+Kentron!C18+Arabkir!C18+Erebuni!C18+Avan!C18+Malatia!C18)</f>
        <v>4</v>
      </c>
      <c r="D18" s="59">
        <f>SUM(Adjapniak!D18+Shengavit!D18+Kentron!D18+Arabkir!D18+Erebuni!D18+Avan!D18+Malatia!D18)</f>
        <v>27</v>
      </c>
      <c r="E18" s="59">
        <f>SUM(Adjapniak!E18+Shengavit!E18+Kentron!E18+Arabkir!E18+Erebuni!E18+Avan!E18+Malatia!E18)</f>
        <v>17</v>
      </c>
      <c r="F18" s="59">
        <f>SUM(Adjapniak!F18+Shengavit!F18+Kentron!F18+Arabkir!F18+Erebuni!F18+Avan!F18+Malatia!F18)</f>
        <v>14</v>
      </c>
      <c r="G18" s="59">
        <f>SUM(Adjapniak!G18+Shengavit!G18+Kentron!G18+Arabkir!G18+Erebuni!G18+Avan!G18+Malatia!G18)</f>
        <v>7</v>
      </c>
      <c r="H18" s="59">
        <f>SUM(Adjapniak!H18+Shengavit!H18+Kentron!H18+Arabkir!H18+Erebuni!H18+Avan!H18+Malatia!H18)</f>
        <v>6</v>
      </c>
      <c r="I18" s="59">
        <f>SUM(Adjapniak!I18+Shengavit!I18+Kentron!I18+Arabkir!I18+Erebuni!I18+Avan!I18+Malatia!I18)</f>
        <v>0</v>
      </c>
      <c r="J18" s="59">
        <f>SUM(Adjapniak!J18+Shengavit!J18+Kentron!J18+Arabkir!J18+Erebuni!J18+Avan!J18+Malatia!J18)</f>
        <v>30</v>
      </c>
      <c r="K18" s="59">
        <f>SUM(Adjapniak!K18+Shengavit!K18+Kentron!K18+Arabkir!K18+Erebuni!K18+Avan!K18+Malatia!K18)</f>
        <v>0</v>
      </c>
      <c r="L18" s="59">
        <f>SUM(Adjapniak!L18+Shengavit!L18+Kentron!L18+Arabkir!L18+Erebuni!L18+Avan!L18+Malatia!L18)</f>
        <v>1</v>
      </c>
      <c r="M18" s="59">
        <f>SUM(Adjapniak!M18+Shengavit!M18+Kentron!M18+Arabkir!M18+Erebuni!M18+Avan!M18+Malatia!M18)</f>
        <v>0</v>
      </c>
      <c r="N18" s="59">
        <f>SUM(Adjapniak!N18+Shengavit!N18+Kentron!N18+Arabkir!N18+Erebuni!N18+Avan!N18+Malatia!N18)</f>
        <v>67000</v>
      </c>
      <c r="O18" s="2"/>
      <c r="P18" s="2"/>
      <c r="Q18" s="2"/>
      <c r="R18" s="2"/>
    </row>
    <row r="19" spans="1:18" s="3" customFormat="1" ht="30" customHeight="1" x14ac:dyDescent="0.2">
      <c r="A19" s="76" t="s">
        <v>25</v>
      </c>
      <c r="B19" s="76"/>
      <c r="C19" s="59">
        <f>SUM(Adjapniak!C19+Shengavit!C19+Kentron!C19+Arabkir!C19+Erebuni!C19+Avan!C19+Malatia!C19)</f>
        <v>44</v>
      </c>
      <c r="D19" s="59">
        <f>SUM(Adjapniak!D19+Shengavit!D19+Kentron!D19+Arabkir!D19+Erebuni!D19+Avan!D19+Malatia!D19)</f>
        <v>267</v>
      </c>
      <c r="E19" s="59">
        <f>SUM(Adjapniak!E19+Shengavit!E19+Kentron!E19+Arabkir!E19+Erebuni!E19+Avan!E19+Malatia!E19)</f>
        <v>177</v>
      </c>
      <c r="F19" s="59">
        <f>SUM(Adjapniak!F19+Shengavit!F19+Kentron!F19+Arabkir!F19+Erebuni!F19+Avan!F19+Malatia!F19)</f>
        <v>156</v>
      </c>
      <c r="G19" s="59">
        <f>SUM(Adjapniak!G19+Shengavit!G19+Kentron!G19+Arabkir!G19+Erebuni!G19+Avan!G19+Malatia!G19)</f>
        <v>35</v>
      </c>
      <c r="H19" s="59">
        <f>SUM(Adjapniak!H19+Shengavit!H19+Kentron!H19+Arabkir!H19+Erebuni!H19+Avan!H19+Malatia!H19)</f>
        <v>54</v>
      </c>
      <c r="I19" s="59">
        <f>SUM(Adjapniak!I19+Shengavit!I19+Kentron!I19+Arabkir!I19+Erebuni!I19+Avan!I19+Malatia!I19)</f>
        <v>1</v>
      </c>
      <c r="J19" s="59">
        <f>SUM(Adjapniak!J19+Shengavit!J19+Kentron!J19+Arabkir!J19+Erebuni!J19+Avan!J19+Malatia!J19)</f>
        <v>267</v>
      </c>
      <c r="K19" s="59">
        <f>SUM(Adjapniak!K19+Shengavit!K19+Kentron!K19+Arabkir!K19+Erebuni!K19+Avan!K19+Malatia!K19)</f>
        <v>0</v>
      </c>
      <c r="L19" s="59">
        <f>SUM(Adjapniak!L19+Shengavit!L19+Kentron!L19+Arabkir!L19+Erebuni!L19+Avan!L19+Malatia!L19)</f>
        <v>44</v>
      </c>
      <c r="M19" s="59">
        <f>SUM(Adjapniak!M19+Shengavit!M19+Kentron!M19+Arabkir!M19+Erebuni!M19+Avan!M19+Malatia!M19)</f>
        <v>1</v>
      </c>
      <c r="N19" s="59">
        <f>SUM(Adjapniak!N19+Shengavit!N19+Kentron!N19+Arabkir!N19+Erebuni!N19+Avan!N19+Malatia!N19)</f>
        <v>940300</v>
      </c>
      <c r="O19" s="2"/>
      <c r="P19" s="2"/>
      <c r="Q19" s="2"/>
      <c r="R19" s="2"/>
    </row>
    <row r="20" spans="1:18" s="3" customFormat="1" ht="15.75" x14ac:dyDescent="0.2">
      <c r="A20" s="81" t="s">
        <v>26</v>
      </c>
      <c r="B20" s="81"/>
      <c r="C20" s="59">
        <f>SUM(Adjapniak!C20+Shengavit!C20+Kentron!C20+Arabkir!C20+Erebuni!C20+Avan!C20+Malatia!C20)</f>
        <v>51</v>
      </c>
      <c r="D20" s="59">
        <f>SUM(Adjapniak!D20+Shengavit!D20+Kentron!D20+Arabkir!D20+Erebuni!D20+Avan!D20+Malatia!D20)</f>
        <v>290</v>
      </c>
      <c r="E20" s="59">
        <f>SUM(Adjapniak!E20+Shengavit!E20+Kentron!E20+Arabkir!E20+Erebuni!E20+Avan!E20+Malatia!E20)</f>
        <v>133</v>
      </c>
      <c r="F20" s="59">
        <f>SUM(Adjapniak!F20+Shengavit!F20+Kentron!F20+Arabkir!F20+Erebuni!F20+Avan!F20+Malatia!F20)</f>
        <v>92</v>
      </c>
      <c r="G20" s="59">
        <f>SUM(Adjapniak!G20+Shengavit!G20+Kentron!G20+Arabkir!G20+Erebuni!G20+Avan!G20+Malatia!G20)</f>
        <v>48</v>
      </c>
      <c r="H20" s="59">
        <f>SUM(Adjapniak!H20+Shengavit!H20+Kentron!H20+Arabkir!H20+Erebuni!H20+Avan!H20+Malatia!H20)</f>
        <v>90</v>
      </c>
      <c r="I20" s="59">
        <f>SUM(Adjapniak!I20+Shengavit!I20+Kentron!I20+Arabkir!I20+Erebuni!I20+Avan!I20+Malatia!I20)</f>
        <v>8</v>
      </c>
      <c r="J20" s="59">
        <f>SUM(Adjapniak!J20+Shengavit!J20+Kentron!J20+Arabkir!J20+Erebuni!J20+Avan!J20+Malatia!J20)</f>
        <v>279</v>
      </c>
      <c r="K20" s="59">
        <f>SUM(Adjapniak!K20+Shengavit!K20+Kentron!K20+Arabkir!K20+Erebuni!K20+Avan!K20+Malatia!K20)</f>
        <v>0</v>
      </c>
      <c r="L20" s="59">
        <f>SUM(Adjapniak!L20+Shengavit!L20+Kentron!L20+Arabkir!L20+Erebuni!L20+Avan!L20+Malatia!L20)</f>
        <v>62</v>
      </c>
      <c r="M20" s="59">
        <f>SUM(Adjapniak!M20+Shengavit!M20+Kentron!M20+Arabkir!M20+Erebuni!M20+Avan!M20+Malatia!M20)</f>
        <v>4</v>
      </c>
      <c r="N20" s="59">
        <f>SUM(Adjapniak!N20+Shengavit!N20+Kentron!N20+Arabkir!N20+Erebuni!N20+Avan!N20+Malatia!N20)</f>
        <v>804150</v>
      </c>
      <c r="O20" s="2"/>
      <c r="P20" s="2"/>
      <c r="Q20" s="2"/>
      <c r="R20" s="2"/>
    </row>
    <row r="21" spans="1:18" s="3" customFormat="1" ht="27.75" customHeight="1" x14ac:dyDescent="0.2">
      <c r="A21" s="76" t="s">
        <v>27</v>
      </c>
      <c r="B21" s="76"/>
      <c r="C21" s="59">
        <f>SUM(Adjapniak!C21+Shengavit!C21+Kentron!C21+Arabkir!C21+Erebuni!C21+Avan!C21+Malatia!C21)</f>
        <v>16</v>
      </c>
      <c r="D21" s="59">
        <f>SUM(Adjapniak!D21+Shengavit!D21+Kentron!D21+Arabkir!D21+Erebuni!D21+Avan!D21+Malatia!D21)</f>
        <v>75</v>
      </c>
      <c r="E21" s="59">
        <f>SUM(Adjapniak!E21+Shengavit!E21+Kentron!E21+Arabkir!E21+Erebuni!E21+Avan!E21+Malatia!E21)</f>
        <v>43</v>
      </c>
      <c r="F21" s="59">
        <f>SUM(Adjapniak!F21+Shengavit!F21+Kentron!F21+Arabkir!F21+Erebuni!F21+Avan!F21+Malatia!F21)</f>
        <v>26</v>
      </c>
      <c r="G21" s="59">
        <f>SUM(Adjapniak!G21+Shengavit!G21+Kentron!G21+Arabkir!G21+Erebuni!G21+Avan!G21+Malatia!G21)</f>
        <v>11</v>
      </c>
      <c r="H21" s="59">
        <f>SUM(Adjapniak!H21+Shengavit!H21+Kentron!H21+Arabkir!H21+Erebuni!H21+Avan!H21+Malatia!H21)</f>
        <v>26</v>
      </c>
      <c r="I21" s="59">
        <f>SUM(Adjapniak!I21+Shengavit!I21+Kentron!I21+Arabkir!I21+Erebuni!I21+Avan!I21+Malatia!I21)</f>
        <v>0</v>
      </c>
      <c r="J21" s="59">
        <f>SUM(Adjapniak!J21+Shengavit!J21+Kentron!J21+Arabkir!J21+Erebuni!J21+Avan!J21+Malatia!J21)</f>
        <v>80</v>
      </c>
      <c r="K21" s="59">
        <f>SUM(Adjapniak!K21+Shengavit!K21+Kentron!K21+Arabkir!K21+Erebuni!K21+Avan!K21+Malatia!K21)</f>
        <v>0</v>
      </c>
      <c r="L21" s="59">
        <f>SUM(Adjapniak!L21+Shengavit!L21+Kentron!L21+Arabkir!L21+Erebuni!L21+Avan!L21+Malatia!L21)</f>
        <v>11</v>
      </c>
      <c r="M21" s="59">
        <f>SUM(Adjapniak!M21+Shengavit!M21+Kentron!M21+Arabkir!M21+Erebuni!M21+Avan!M21+Malatia!M21)</f>
        <v>0</v>
      </c>
      <c r="N21" s="59">
        <f>SUM(Adjapniak!N21+Shengavit!N21+Kentron!N21+Arabkir!N21+Erebuni!N21+Avan!N21+Malatia!N21)</f>
        <v>235000</v>
      </c>
      <c r="O21" s="2"/>
      <c r="P21" s="2"/>
      <c r="Q21" s="2"/>
      <c r="R21" s="2"/>
    </row>
    <row r="22" spans="1:18" s="3" customFormat="1" ht="35.25" customHeight="1" x14ac:dyDescent="0.2">
      <c r="A22" s="76" t="s">
        <v>28</v>
      </c>
      <c r="B22" s="76"/>
      <c r="C22" s="59">
        <f>SUM(Adjapniak!C22+Shengavit!C22+Kentron!C22+Arabkir!C22+Erebuni!C22+Avan!C22+Malatia!C22)</f>
        <v>33</v>
      </c>
      <c r="D22" s="59">
        <f>SUM(Adjapniak!D22+Shengavit!D22+Kentron!D22+Arabkir!D22+Erebuni!D22+Avan!D22+Malatia!D22)</f>
        <v>171</v>
      </c>
      <c r="E22" s="59">
        <f>SUM(Adjapniak!E22+Shengavit!E22+Kentron!E22+Arabkir!E22+Erebuni!E22+Avan!E22+Malatia!E22)</f>
        <v>96</v>
      </c>
      <c r="F22" s="59">
        <f>SUM(Adjapniak!F22+Shengavit!F22+Kentron!F22+Arabkir!F22+Erebuni!F22+Avan!F22+Malatia!F22)</f>
        <v>82</v>
      </c>
      <c r="G22" s="59">
        <f>SUM(Adjapniak!G22+Shengavit!G22+Kentron!G22+Arabkir!G22+Erebuni!G22+Avan!G22+Malatia!G22)</f>
        <v>16</v>
      </c>
      <c r="H22" s="59">
        <f>SUM(Adjapniak!H22+Shengavit!H22+Kentron!H22+Arabkir!H22+Erebuni!H22+Avan!H22+Malatia!H22)</f>
        <v>42</v>
      </c>
      <c r="I22" s="59">
        <f>SUM(Adjapniak!I22+Shengavit!I22+Kentron!I22+Arabkir!I22+Erebuni!I22+Avan!I22+Malatia!I22)</f>
        <v>1</v>
      </c>
      <c r="J22" s="59">
        <f>SUM(Adjapniak!J22+Shengavit!J22+Kentron!J22+Arabkir!J22+Erebuni!J22+Avan!J22+Malatia!J22)</f>
        <v>155</v>
      </c>
      <c r="K22" s="59">
        <f>SUM(Adjapniak!K22+Shengavit!K22+Kentron!K22+Arabkir!K22+Erebuni!K22+Avan!K22+Malatia!K22)</f>
        <v>0</v>
      </c>
      <c r="L22" s="59">
        <f>SUM(Adjapniak!L22+Shengavit!L22+Kentron!L22+Arabkir!L22+Erebuni!L22+Avan!L22+Malatia!L22)</f>
        <v>49</v>
      </c>
      <c r="M22" s="59">
        <f>SUM(Adjapniak!M22+Shengavit!M22+Kentron!M22+Arabkir!M22+Erebuni!M22+Avan!M22+Malatia!M22)</f>
        <v>3</v>
      </c>
      <c r="N22" s="59">
        <f>SUM(Adjapniak!N22+Shengavit!N22+Kentron!N22+Arabkir!N22+Erebuni!N22+Avan!N22+Malatia!N22)</f>
        <v>758600</v>
      </c>
      <c r="O22" s="2"/>
      <c r="P22" s="2"/>
      <c r="Q22" s="2"/>
      <c r="R22" s="2"/>
    </row>
    <row r="23" spans="1:18" s="3" customFormat="1" ht="28.5" customHeight="1" x14ac:dyDescent="0.2">
      <c r="A23" s="81" t="s">
        <v>29</v>
      </c>
      <c r="B23" s="81"/>
      <c r="C23" s="59">
        <f>SUM(Adjapniak!C23+Shengavit!C23+Kentron!C23+Arabkir!C23+Erebuni!C23+Avan!C23+Malatia!C23)</f>
        <v>146</v>
      </c>
      <c r="D23" s="59">
        <f>SUM(Adjapniak!D23+Shengavit!D23+Kentron!D23+Arabkir!D23+Erebuni!D23+Avan!D23+Malatia!D23)</f>
        <v>648</v>
      </c>
      <c r="E23" s="59">
        <f>SUM(Adjapniak!E23+Shengavit!E23+Kentron!E23+Arabkir!E23+Erebuni!E23+Avan!E23+Malatia!E23)</f>
        <v>386</v>
      </c>
      <c r="F23" s="59">
        <f>SUM(Adjapniak!F23+Shengavit!F23+Kentron!F23+Arabkir!F23+Erebuni!F23+Avan!F23+Malatia!F23)</f>
        <v>300</v>
      </c>
      <c r="G23" s="59">
        <f>SUM(Adjapniak!G23+Shengavit!G23+Kentron!G23+Arabkir!G23+Erebuni!G23+Avan!G23+Malatia!G23)</f>
        <v>83</v>
      </c>
      <c r="H23" s="59">
        <f>SUM(Adjapniak!H23+Shengavit!H23+Kentron!H23+Arabkir!H23+Erebuni!H23+Avan!H23+Malatia!H23)</f>
        <v>152</v>
      </c>
      <c r="I23" s="59">
        <f>SUM(Adjapniak!I23+Shengavit!I23+Kentron!I23+Arabkir!I23+Erebuni!I23+Avan!I23+Malatia!I23)</f>
        <v>13</v>
      </c>
      <c r="J23" s="59">
        <f>SUM(Adjapniak!J23+Shengavit!J23+Kentron!J23+Arabkir!J23+Erebuni!J23+Avan!J23+Malatia!J23)</f>
        <v>634</v>
      </c>
      <c r="K23" s="59">
        <f>SUM(Adjapniak!K23+Shengavit!K23+Kentron!K23+Arabkir!K23+Erebuni!K23+Avan!K23+Malatia!K23)</f>
        <v>0</v>
      </c>
      <c r="L23" s="59">
        <f>SUM(Adjapniak!L23+Shengavit!L23+Kentron!L23+Arabkir!L23+Erebuni!L23+Avan!L23+Malatia!L23)</f>
        <v>160</v>
      </c>
      <c r="M23" s="59">
        <f>SUM(Adjapniak!M23+Shengavit!M23+Kentron!M23+Arabkir!M23+Erebuni!M23+Avan!M23+Malatia!M23)</f>
        <v>5</v>
      </c>
      <c r="N23" s="59">
        <f>SUM(Adjapniak!N23+Shengavit!N23+Kentron!N23+Arabkir!N23+Erebuni!N23+Avan!N23+Malatia!N23)</f>
        <v>2167850</v>
      </c>
      <c r="O23" s="2"/>
      <c r="P23" s="2"/>
      <c r="Q23" s="2"/>
      <c r="R23" s="2"/>
    </row>
    <row r="24" spans="1:18" s="3" customFormat="1" ht="27.75" customHeight="1" x14ac:dyDescent="0.2">
      <c r="A24" s="76" t="s">
        <v>30</v>
      </c>
      <c r="B24" s="76"/>
      <c r="C24" s="59">
        <f>SUM(Adjapniak!C24+Shengavit!C24+Kentron!C24+Arabkir!C24+Erebuni!C24+Avan!C24+Malatia!C24)</f>
        <v>83</v>
      </c>
      <c r="D24" s="59">
        <f>SUM(Adjapniak!D24+Shengavit!D24+Kentron!D24+Arabkir!D24+Erebuni!D24+Avan!D24+Malatia!D24)</f>
        <v>627</v>
      </c>
      <c r="E24" s="59">
        <f>SUM(Adjapniak!E24+Shengavit!E24+Kentron!E24+Arabkir!E24+Erebuni!E24+Avan!E24+Malatia!E24)</f>
        <v>288</v>
      </c>
      <c r="F24" s="59">
        <f>SUM(Adjapniak!F24+Shengavit!F24+Kentron!F24+Arabkir!F24+Erebuni!F24+Avan!F24+Malatia!F24)</f>
        <v>214</v>
      </c>
      <c r="G24" s="59">
        <f>SUM(Adjapniak!G24+Shengavit!G24+Kentron!G24+Arabkir!G24+Erebuni!G24+Avan!G24+Malatia!G24)</f>
        <v>72</v>
      </c>
      <c r="H24" s="59">
        <f>SUM(Adjapniak!H24+Shengavit!H24+Kentron!H24+Arabkir!H24+Erebuni!H24+Avan!H24+Malatia!H24)</f>
        <v>184</v>
      </c>
      <c r="I24" s="59">
        <f>SUM(Adjapniak!I24+Shengavit!I24+Kentron!I24+Arabkir!I24+Erebuni!I24+Avan!I24+Malatia!I24)</f>
        <v>19</v>
      </c>
      <c r="J24" s="59">
        <f>SUM(Adjapniak!J24+Shengavit!J24+Kentron!J24+Arabkir!J24+Erebuni!J24+Avan!J24+Malatia!J24)</f>
        <v>563</v>
      </c>
      <c r="K24" s="59">
        <f>SUM(Adjapniak!K24+Shengavit!K24+Kentron!K24+Arabkir!K24+Erebuni!K24+Avan!K24+Malatia!K24)</f>
        <v>0</v>
      </c>
      <c r="L24" s="59">
        <f>SUM(Adjapniak!L24+Shengavit!L24+Kentron!L24+Arabkir!L24+Erebuni!L24+Avan!L24+Malatia!L24)</f>
        <v>147</v>
      </c>
      <c r="M24" s="59">
        <f>SUM(Adjapniak!M24+Shengavit!M24+Kentron!M24+Arabkir!M24+Erebuni!M24+Avan!M24+Malatia!M24)</f>
        <v>22</v>
      </c>
      <c r="N24" s="59">
        <f>SUM(Adjapniak!N24+Shengavit!N24+Kentron!N24+Arabkir!N24+Erebuni!N24+Avan!N24+Malatia!N24)</f>
        <v>2466400</v>
      </c>
      <c r="O24" s="2"/>
      <c r="P24" s="2"/>
      <c r="Q24" s="2"/>
      <c r="R24" s="2"/>
    </row>
    <row r="25" spans="1:18" s="3" customFormat="1" ht="29.25" customHeight="1" x14ac:dyDescent="0.2">
      <c r="A25" s="76" t="s">
        <v>31</v>
      </c>
      <c r="B25" s="76"/>
      <c r="C25" s="59">
        <f>SUM(Adjapniak!C25+Shengavit!C25+Kentron!C25+Arabkir!C25+Erebuni!C25+Avan!C25+Malatia!C25)</f>
        <v>0</v>
      </c>
      <c r="D25" s="59">
        <f>SUM(Adjapniak!D25+Shengavit!D25+Kentron!D25+Arabkir!D25+Erebuni!D25+Avan!D25+Malatia!D25)</f>
        <v>6</v>
      </c>
      <c r="E25" s="59">
        <f>SUM(Adjapniak!E25+Shengavit!E25+Kentron!E25+Arabkir!E25+Erebuni!E25+Avan!E25+Malatia!E25)</f>
        <v>5</v>
      </c>
      <c r="F25" s="59">
        <f>SUM(Adjapniak!F25+Shengavit!F25+Kentron!F25+Arabkir!F25+Erebuni!F25+Avan!F25+Malatia!F25)</f>
        <v>4</v>
      </c>
      <c r="G25" s="59">
        <f>SUM(Adjapniak!G25+Shengavit!G25+Kentron!G25+Arabkir!G25+Erebuni!G25+Avan!G25+Malatia!G25)</f>
        <v>0</v>
      </c>
      <c r="H25" s="59">
        <f>SUM(Adjapniak!H25+Shengavit!H25+Kentron!H25+Arabkir!H25+Erebuni!H25+Avan!H25+Malatia!H25)</f>
        <v>1</v>
      </c>
      <c r="I25" s="59">
        <f>SUM(Adjapniak!I25+Shengavit!I25+Kentron!I25+Arabkir!I25+Erebuni!I25+Avan!I25+Malatia!I25)</f>
        <v>0</v>
      </c>
      <c r="J25" s="59">
        <f>SUM(Adjapniak!J25+Shengavit!J25+Kentron!J25+Arabkir!J25+Erebuni!J25+Avan!J25+Malatia!J25)</f>
        <v>6</v>
      </c>
      <c r="K25" s="59">
        <f>SUM(Adjapniak!K25+Shengavit!K25+Kentron!K25+Arabkir!K25+Erebuni!K25+Avan!K25+Malatia!K25)</f>
        <v>0</v>
      </c>
      <c r="L25" s="59">
        <f>SUM(Adjapniak!L25+Shengavit!L25+Kentron!L25+Arabkir!L25+Erebuni!L25+Avan!L25+Malatia!L25)</f>
        <v>0</v>
      </c>
      <c r="M25" s="59">
        <f>SUM(Adjapniak!M25+Shengavit!M25+Kentron!M25+Arabkir!M25+Erebuni!M25+Avan!M25+Malatia!M25)</f>
        <v>0</v>
      </c>
      <c r="N25" s="59">
        <f>SUM(Adjapniak!N25+Shengavit!N25+Kentron!N25+Arabkir!N25+Erebuni!N25+Avan!N25+Malatia!N25)</f>
        <v>0</v>
      </c>
      <c r="O25" s="2"/>
      <c r="P25" s="2"/>
      <c r="Q25" s="2"/>
      <c r="R25" s="2"/>
    </row>
    <row r="26" spans="1:18" s="3" customFormat="1" ht="24.75" customHeight="1" x14ac:dyDescent="0.2">
      <c r="A26" s="76" t="s">
        <v>32</v>
      </c>
      <c r="B26" s="76"/>
      <c r="C26" s="59">
        <f>SUM(Adjapniak!C26+Shengavit!C26+Kentron!C26+Arabkir!C26+Erebuni!C26+Avan!C26+Malatia!C26)</f>
        <v>21</v>
      </c>
      <c r="D26" s="59">
        <f>SUM(Adjapniak!D26+Shengavit!D26+Kentron!D26+Arabkir!D26+Erebuni!D26+Avan!D26+Malatia!D26)</f>
        <v>144</v>
      </c>
      <c r="E26" s="59">
        <f>SUM(Adjapniak!E26+Shengavit!E26+Kentron!E26+Arabkir!E26+Erebuni!E26+Avan!E26+Malatia!E26)</f>
        <v>100</v>
      </c>
      <c r="F26" s="59">
        <f>SUM(Adjapniak!F26+Shengavit!F26+Kentron!F26+Arabkir!F26+Erebuni!F26+Avan!F26+Malatia!F26)</f>
        <v>79</v>
      </c>
      <c r="G26" s="59">
        <f>SUM(Adjapniak!G26+Shengavit!G26+Kentron!G26+Arabkir!G26+Erebuni!G26+Avan!G26+Malatia!G26)</f>
        <v>11</v>
      </c>
      <c r="H26" s="59">
        <f>SUM(Adjapniak!H26+Shengavit!H26+Kentron!H26+Arabkir!H26+Erebuni!H26+Avan!H26+Malatia!H26)</f>
        <v>29</v>
      </c>
      <c r="I26" s="59">
        <f>SUM(Adjapniak!I26+Shengavit!I26+Kentron!I26+Arabkir!I26+Erebuni!I26+Avan!I26+Malatia!I26)</f>
        <v>2</v>
      </c>
      <c r="J26" s="59">
        <f>SUM(Adjapniak!J26+Shengavit!J26+Kentron!J26+Arabkir!J26+Erebuni!J26+Avan!J26+Malatia!J26)</f>
        <v>142</v>
      </c>
      <c r="K26" s="59">
        <f>SUM(Adjapniak!K26+Shengavit!K26+Kentron!K26+Arabkir!K26+Erebuni!K26+Avan!K26+Malatia!K26)</f>
        <v>0</v>
      </c>
      <c r="L26" s="59">
        <f>SUM(Adjapniak!L26+Shengavit!L26+Kentron!L26+Arabkir!L26+Erebuni!L26+Avan!L26+Malatia!L26)</f>
        <v>23</v>
      </c>
      <c r="M26" s="59">
        <f>SUM(Adjapniak!M26+Shengavit!M26+Kentron!M26+Arabkir!M26+Erebuni!M26+Avan!M26+Malatia!M26)</f>
        <v>2</v>
      </c>
      <c r="N26" s="59">
        <f>SUM(Adjapniak!N26+Shengavit!N26+Kentron!N26+Arabkir!N26+Erebuni!N26+Avan!N26+Malatia!N26)</f>
        <v>385500</v>
      </c>
      <c r="O26" s="2"/>
      <c r="P26" s="2"/>
      <c r="Q26" s="2"/>
      <c r="R26" s="2"/>
    </row>
    <row r="27" spans="1:18" s="3" customFormat="1" ht="33" customHeight="1" x14ac:dyDescent="0.2">
      <c r="A27" s="76" t="s">
        <v>33</v>
      </c>
      <c r="B27" s="76"/>
      <c r="C27" s="59">
        <f>SUM(Adjapniak!C27+Shengavit!C27+Kentron!C27+Arabkir!C27+Erebuni!C27+Avan!C27+Malatia!C27)</f>
        <v>1</v>
      </c>
      <c r="D27" s="59">
        <f>SUM(Adjapniak!D27+Shengavit!D27+Kentron!D27+Arabkir!D27+Erebuni!D27+Avan!D27+Malatia!D27)</f>
        <v>1</v>
      </c>
      <c r="E27" s="59">
        <f>SUM(Adjapniak!E27+Shengavit!E27+Kentron!E27+Arabkir!E27+Erebuni!E27+Avan!E27+Malatia!E27)</f>
        <v>2</v>
      </c>
      <c r="F27" s="59">
        <f>SUM(Adjapniak!F27+Shengavit!F27+Kentron!F27+Arabkir!F27+Erebuni!F27+Avan!F27+Malatia!F27)</f>
        <v>1</v>
      </c>
      <c r="G27" s="59">
        <f>SUM(Adjapniak!G27+Shengavit!G27+Kentron!G27+Arabkir!G27+Erebuni!G27+Avan!G27+Malatia!G27)</f>
        <v>0</v>
      </c>
      <c r="H27" s="59">
        <f>SUM(Adjapniak!H27+Shengavit!H27+Kentron!H27+Arabkir!H27+Erebuni!H27+Avan!H27+Malatia!H27)</f>
        <v>0</v>
      </c>
      <c r="I27" s="59">
        <f>SUM(Adjapniak!I27+Shengavit!I27+Kentron!I27+Arabkir!I27+Erebuni!I27+Avan!I27+Malatia!I27)</f>
        <v>0</v>
      </c>
      <c r="J27" s="59">
        <f>SUM(Adjapniak!J27+Shengavit!J27+Kentron!J27+Arabkir!J27+Erebuni!J27+Avan!J27+Malatia!J27)</f>
        <v>2</v>
      </c>
      <c r="K27" s="59">
        <f>SUM(Adjapniak!K27+Shengavit!K27+Kentron!K27+Arabkir!K27+Erebuni!K27+Avan!K27+Malatia!K27)</f>
        <v>0</v>
      </c>
      <c r="L27" s="59">
        <f>SUM(Adjapniak!L27+Shengavit!L27+Kentron!L27+Arabkir!L27+Erebuni!L27+Avan!L27+Malatia!L27)</f>
        <v>0</v>
      </c>
      <c r="M27" s="59">
        <f>SUM(Adjapniak!M27+Shengavit!M27+Kentron!M27+Arabkir!M27+Erebuni!M27+Avan!M27+Malatia!M27)</f>
        <v>0</v>
      </c>
      <c r="N27" s="59">
        <f>SUM(Adjapniak!N27+Shengavit!N27+Kentron!N27+Arabkir!N27+Erebuni!N27+Avan!N27+Malatia!N27)</f>
        <v>4000</v>
      </c>
      <c r="O27" s="2"/>
      <c r="P27" s="2"/>
      <c r="Q27" s="2"/>
      <c r="R27" s="2"/>
    </row>
    <row r="28" spans="1:18" s="3" customFormat="1" ht="27.75" customHeight="1" x14ac:dyDescent="0.2">
      <c r="A28" s="76" t="s">
        <v>34</v>
      </c>
      <c r="B28" s="76"/>
      <c r="C28" s="59">
        <f>SUM(Adjapniak!C28+Shengavit!C28+Kentron!C28+Arabkir!C28+Erebuni!C28+Avan!C28+Malatia!C28)</f>
        <v>0</v>
      </c>
      <c r="D28" s="59">
        <f>SUM(Adjapniak!D28+Shengavit!D28+Kentron!D28+Arabkir!D28+Erebuni!D28+Avan!D28+Malatia!D28)</f>
        <v>0</v>
      </c>
      <c r="E28" s="59">
        <f>SUM(Adjapniak!E28+Shengavit!E28+Kentron!E28+Arabkir!E28+Erebuni!E28+Avan!E28+Malatia!E28)</f>
        <v>0</v>
      </c>
      <c r="F28" s="59">
        <f>SUM(Adjapniak!F28+Shengavit!F28+Kentron!F28+Arabkir!F28+Erebuni!F28+Avan!F28+Malatia!F28)</f>
        <v>0</v>
      </c>
      <c r="G28" s="59">
        <f>SUM(Adjapniak!G28+Shengavit!G28+Kentron!G28+Arabkir!G28+Erebuni!G28+Avan!G28+Malatia!G28)</f>
        <v>0</v>
      </c>
      <c r="H28" s="59">
        <f>SUM(Adjapniak!H28+Shengavit!H28+Kentron!H28+Arabkir!H28+Erebuni!H28+Avan!H28+Malatia!H28)</f>
        <v>0</v>
      </c>
      <c r="I28" s="59">
        <f>SUM(Adjapniak!I28+Shengavit!I28+Kentron!I28+Arabkir!I28+Erebuni!I28+Avan!I28+Malatia!I28)</f>
        <v>0</v>
      </c>
      <c r="J28" s="59">
        <f>SUM(Adjapniak!J28+Shengavit!J28+Kentron!J28+Arabkir!J28+Erebuni!J28+Avan!J28+Malatia!J28)</f>
        <v>0</v>
      </c>
      <c r="K28" s="59">
        <f>SUM(Adjapniak!K28+Shengavit!K28+Kentron!K28+Arabkir!K28+Erebuni!K28+Avan!K28+Malatia!K28)</f>
        <v>0</v>
      </c>
      <c r="L28" s="59">
        <f>SUM(Adjapniak!L28+Shengavit!L28+Kentron!L28+Arabkir!L28+Erebuni!L28+Avan!L28+Malatia!L28)</f>
        <v>0</v>
      </c>
      <c r="M28" s="59">
        <f>SUM(Adjapniak!M28+Shengavit!M28+Kentron!M28+Arabkir!M28+Erebuni!M28+Avan!M28+Malatia!M28)</f>
        <v>0</v>
      </c>
      <c r="N28" s="59">
        <f>SUM(Adjapniak!N28+Shengavit!N28+Kentron!N28+Arabkir!N28+Erebuni!N28+Avan!N28+Malatia!N28)</f>
        <v>0</v>
      </c>
      <c r="O28" s="2"/>
      <c r="P28" s="2"/>
      <c r="Q28" s="2"/>
      <c r="R28" s="2"/>
    </row>
    <row r="29" spans="1:18" s="3" customFormat="1" ht="42" customHeight="1" x14ac:dyDescent="0.2">
      <c r="A29" s="76" t="s">
        <v>35</v>
      </c>
      <c r="B29" s="76"/>
      <c r="C29" s="59">
        <f>SUM(Adjapniak!C29+Shengavit!C29+Kentron!C29+Arabkir!C29+Erebuni!C29+Avan!C29+Malatia!C29)</f>
        <v>0</v>
      </c>
      <c r="D29" s="59">
        <f>SUM(Adjapniak!D29+Shengavit!D29+Kentron!D29+Arabkir!D29+Erebuni!D29+Avan!D29+Malatia!D29)</f>
        <v>0</v>
      </c>
      <c r="E29" s="59">
        <f>SUM(Adjapniak!E29+Shengavit!E29+Kentron!E29+Arabkir!E29+Erebuni!E29+Avan!E29+Malatia!E29)</f>
        <v>0</v>
      </c>
      <c r="F29" s="59">
        <f>SUM(Adjapniak!F29+Shengavit!F29+Kentron!F29+Arabkir!F29+Erebuni!F29+Avan!F29+Malatia!F29)</f>
        <v>0</v>
      </c>
      <c r="G29" s="59">
        <f>SUM(Adjapniak!G29+Shengavit!G29+Kentron!G29+Arabkir!G29+Erebuni!G29+Avan!G29+Malatia!G29)</f>
        <v>0</v>
      </c>
      <c r="H29" s="59">
        <f>SUM(Adjapniak!H29+Shengavit!H29+Kentron!H29+Arabkir!H29+Erebuni!H29+Avan!H29+Malatia!H29)</f>
        <v>0</v>
      </c>
      <c r="I29" s="59">
        <f>SUM(Adjapniak!I29+Shengavit!I29+Kentron!I29+Arabkir!I29+Erebuni!I29+Avan!I29+Malatia!I29)</f>
        <v>0</v>
      </c>
      <c r="J29" s="59">
        <f>SUM(Adjapniak!J29+Shengavit!J29+Kentron!J29+Arabkir!J29+Erebuni!J29+Avan!J29+Malatia!J29)</f>
        <v>0</v>
      </c>
      <c r="K29" s="59">
        <f>SUM(Adjapniak!K29+Shengavit!K29+Kentron!K29+Arabkir!K29+Erebuni!K29+Avan!K29+Malatia!K29)</f>
        <v>0</v>
      </c>
      <c r="L29" s="59">
        <f>SUM(Adjapniak!L29+Shengavit!L29+Kentron!L29+Arabkir!L29+Erebuni!L29+Avan!L29+Malatia!L29)</f>
        <v>0</v>
      </c>
      <c r="M29" s="59">
        <f>SUM(Adjapniak!M29+Shengavit!M29+Kentron!M29+Arabkir!M29+Erebuni!M29+Avan!M29+Malatia!M29)</f>
        <v>0</v>
      </c>
      <c r="N29" s="59">
        <f>SUM(Adjapniak!N29+Shengavit!N29+Kentron!N29+Arabkir!N29+Erebuni!N29+Avan!N29+Malatia!N29)</f>
        <v>0</v>
      </c>
      <c r="O29" s="2"/>
      <c r="P29" s="2"/>
      <c r="Q29" s="2"/>
      <c r="R29" s="2"/>
    </row>
    <row r="30" spans="1:18" s="3" customFormat="1" ht="56.25" customHeight="1" x14ac:dyDescent="0.2">
      <c r="A30" s="79" t="s">
        <v>36</v>
      </c>
      <c r="B30" s="79"/>
      <c r="C30" s="59">
        <f>SUM(Adjapniak!C30+Shengavit!C30+Kentron!C30+Arabkir!C30+Erebuni!C30+Avan!C30+Malatia!C30)</f>
        <v>0</v>
      </c>
      <c r="D30" s="59">
        <f>SUM(Adjapniak!D30+Shengavit!D30+Kentron!D30+Arabkir!D30+Erebuni!D30+Avan!D30+Malatia!D30)</f>
        <v>0</v>
      </c>
      <c r="E30" s="59">
        <f>SUM(Adjapniak!E30+Shengavit!E30+Kentron!E30+Arabkir!E30+Erebuni!E30+Avan!E30+Malatia!E30)</f>
        <v>0</v>
      </c>
      <c r="F30" s="59">
        <f>SUM(Adjapniak!F30+Shengavit!F30+Kentron!F30+Arabkir!F30+Erebuni!F30+Avan!F30+Malatia!F30)</f>
        <v>0</v>
      </c>
      <c r="G30" s="59">
        <f>SUM(Adjapniak!G30+Shengavit!G30+Kentron!G30+Arabkir!G30+Erebuni!G30+Avan!G30+Malatia!G30)</f>
        <v>0</v>
      </c>
      <c r="H30" s="59">
        <f>SUM(Adjapniak!H30+Shengavit!H30+Kentron!H30+Arabkir!H30+Erebuni!H30+Avan!H30+Malatia!H30)</f>
        <v>0</v>
      </c>
      <c r="I30" s="59">
        <f>SUM(Adjapniak!I30+Shengavit!I30+Kentron!I30+Arabkir!I30+Erebuni!I30+Avan!I30+Malatia!I30)</f>
        <v>0</v>
      </c>
      <c r="J30" s="59">
        <f>SUM(Adjapniak!J30+Shengavit!J30+Kentron!J30+Arabkir!J30+Erebuni!J30+Avan!J30+Malatia!J30)</f>
        <v>0</v>
      </c>
      <c r="K30" s="59">
        <f>SUM(Adjapniak!K30+Shengavit!K30+Kentron!K30+Arabkir!K30+Erebuni!K30+Avan!K30+Malatia!K30)</f>
        <v>0</v>
      </c>
      <c r="L30" s="59">
        <f>SUM(Adjapniak!L30+Shengavit!L30+Kentron!L30+Arabkir!L30+Erebuni!L30+Avan!L30+Malatia!L30)</f>
        <v>0</v>
      </c>
      <c r="M30" s="59">
        <f>SUM(Adjapniak!M30+Shengavit!M30+Kentron!M30+Arabkir!M30+Erebuni!M30+Avan!M30+Malatia!M30)</f>
        <v>0</v>
      </c>
      <c r="N30" s="59">
        <f>SUM(Adjapniak!N30+Shengavit!N30+Kentron!N30+Arabkir!N30+Erebuni!N30+Avan!N30+Malatia!N30)</f>
        <v>0</v>
      </c>
      <c r="O30" s="2"/>
      <c r="P30" s="2"/>
      <c r="Q30" s="2"/>
      <c r="R30" s="2"/>
    </row>
    <row r="31" spans="1:18" s="3" customFormat="1" ht="29.25" customHeight="1" x14ac:dyDescent="0.2">
      <c r="A31" s="76" t="s">
        <v>53</v>
      </c>
      <c r="B31" s="76"/>
      <c r="C31" s="59">
        <f>SUM(Adjapniak!C31+Shengavit!C31+Kentron!C31+Arabkir!C31+Erebuni!C31+Avan!C31+Malatia!C31)</f>
        <v>0</v>
      </c>
      <c r="D31" s="59">
        <f>SUM(Adjapniak!D31+Shengavit!D31+Kentron!D31+Arabkir!D31+Erebuni!D31+Avan!D31+Malatia!D31)</f>
        <v>25</v>
      </c>
      <c r="E31" s="59">
        <f>SUM(Adjapniak!E31+Shengavit!E31+Kentron!E31+Arabkir!E31+Erebuni!E31+Avan!E31+Malatia!E31)</f>
        <v>25</v>
      </c>
      <c r="F31" s="59">
        <f>SUM(Adjapniak!F31+Shengavit!F31+Kentron!F31+Arabkir!F31+Erebuni!F31+Avan!F31+Malatia!F31)</f>
        <v>6</v>
      </c>
      <c r="G31" s="59">
        <f>SUM(Adjapniak!G31+Shengavit!G31+Kentron!G31+Arabkir!G31+Erebuni!G31+Avan!G31+Malatia!G31)</f>
        <v>0</v>
      </c>
      <c r="H31" s="59">
        <f>SUM(Adjapniak!H31+Shengavit!H31+Kentron!H31+Arabkir!H31+Erebuni!H31+Avan!H31+Malatia!H31)</f>
        <v>0</v>
      </c>
      <c r="I31" s="59">
        <f>SUM(Adjapniak!I31+Shengavit!I31+Kentron!I31+Arabkir!I31+Erebuni!I31+Avan!I31+Malatia!I31)</f>
        <v>0</v>
      </c>
      <c r="J31" s="59">
        <f>SUM(Adjapniak!J31+Shengavit!J31+Kentron!J31+Arabkir!J31+Erebuni!J31+Avan!J31+Malatia!J31)</f>
        <v>25</v>
      </c>
      <c r="K31" s="59">
        <f>SUM(Adjapniak!K31+Shengavit!K31+Kentron!K31+Arabkir!K31+Erebuni!K31+Avan!K31+Malatia!K31)</f>
        <v>0</v>
      </c>
      <c r="L31" s="59">
        <f>SUM(Adjapniak!L31+Shengavit!L31+Kentron!L31+Arabkir!L31+Erebuni!L31+Avan!L31+Malatia!L31)</f>
        <v>0</v>
      </c>
      <c r="M31" s="59">
        <f>SUM(Adjapniak!M31+Shengavit!M31+Kentron!M31+Arabkir!M31+Erebuni!M31+Avan!M31+Malatia!M31)</f>
        <v>0</v>
      </c>
      <c r="N31" s="59">
        <f>SUM(Adjapniak!N31+Shengavit!N31+Kentron!N31+Arabkir!N31+Erebuni!N31+Avan!N31+Malatia!N31)</f>
        <v>8000</v>
      </c>
      <c r="O31" s="2"/>
      <c r="P31" s="2"/>
      <c r="Q31" s="2"/>
      <c r="R31" s="2"/>
    </row>
    <row r="32" spans="1:18" s="3" customFormat="1" ht="38.25" customHeight="1" x14ac:dyDescent="0.2">
      <c r="A32" s="76" t="s">
        <v>37</v>
      </c>
      <c r="B32" s="76"/>
      <c r="C32" s="59">
        <f>SUM(Adjapniak!C32+Shengavit!C32+Kentron!C32+Arabkir!C32+Erebuni!C32+Avan!C32+Malatia!C32)</f>
        <v>83</v>
      </c>
      <c r="D32" s="59">
        <f>SUM(Adjapniak!D32+Shengavit!D32+Kentron!D32+Arabkir!D32+Erebuni!D32+Avan!D32+Malatia!D32)</f>
        <v>505</v>
      </c>
      <c r="E32" s="59">
        <f>SUM(Adjapniak!E32+Shengavit!E32+Kentron!E32+Arabkir!E32+Erebuni!E32+Avan!E32+Malatia!E32)</f>
        <v>270</v>
      </c>
      <c r="F32" s="59">
        <f>SUM(Adjapniak!F32+Shengavit!F32+Kentron!F32+Arabkir!F32+Erebuni!F32+Avan!F32+Malatia!F32)</f>
        <v>172</v>
      </c>
      <c r="G32" s="59">
        <f>SUM(Adjapniak!G32+Shengavit!G32+Kentron!G32+Arabkir!G32+Erebuni!G32+Avan!G32+Malatia!G32)</f>
        <v>76</v>
      </c>
      <c r="H32" s="59">
        <f>SUM(Adjapniak!H32+Shengavit!H32+Kentron!H32+Arabkir!H32+Erebuni!H32+Avan!H32+Malatia!H32)</f>
        <v>137</v>
      </c>
      <c r="I32" s="59">
        <f>SUM(Adjapniak!I32+Shengavit!I32+Kentron!I32+Arabkir!I32+Erebuni!I32+Avan!I32+Malatia!I32)</f>
        <v>42</v>
      </c>
      <c r="J32" s="59">
        <f>SUM(Adjapniak!J32+Shengavit!J32+Kentron!J32+Arabkir!J32+Erebuni!J32+Avan!J32+Malatia!J32)</f>
        <v>525</v>
      </c>
      <c r="K32" s="59">
        <f>SUM(Adjapniak!K32+Shengavit!K32+Kentron!K32+Arabkir!K32+Erebuni!K32+Avan!K32+Malatia!K32)</f>
        <v>0</v>
      </c>
      <c r="L32" s="59">
        <f>SUM(Adjapniak!L32+Shengavit!L32+Kentron!L32+Arabkir!L32+Erebuni!L32+Avan!L32+Malatia!L32)</f>
        <v>63</v>
      </c>
      <c r="M32" s="59">
        <f>SUM(Adjapniak!M32+Shengavit!M32+Kentron!M32+Arabkir!M32+Erebuni!M32+Avan!M32+Malatia!M32)</f>
        <v>4</v>
      </c>
      <c r="N32" s="59">
        <f>SUM(Adjapniak!N32+Shengavit!N32+Kentron!N32+Arabkir!N32+Erebuni!N32+Avan!N32+Malatia!N32)</f>
        <v>4160547</v>
      </c>
      <c r="O32" s="2"/>
      <c r="P32" s="2"/>
      <c r="Q32" s="2"/>
      <c r="R32" s="2"/>
    </row>
    <row r="33" spans="1:18" s="3" customFormat="1" ht="27.75" customHeight="1" x14ac:dyDescent="0.2">
      <c r="A33" s="76" t="s">
        <v>38</v>
      </c>
      <c r="B33" s="76"/>
      <c r="C33" s="59">
        <f>SUM(Adjapniak!C33+Shengavit!C33+Kentron!C33+Arabkir!C33+Erebuni!C33+Avan!C33+Malatia!C33)</f>
        <v>1</v>
      </c>
      <c r="D33" s="59">
        <f>SUM(Adjapniak!D33+Shengavit!D33+Kentron!D33+Arabkir!D33+Erebuni!D33+Avan!D33+Malatia!D33)</f>
        <v>11</v>
      </c>
      <c r="E33" s="59">
        <f>SUM(Adjapniak!E33+Shengavit!E33+Kentron!E33+Arabkir!E33+Erebuni!E33+Avan!E33+Malatia!E33)</f>
        <v>2</v>
      </c>
      <c r="F33" s="59">
        <f>SUM(Adjapniak!F33+Shengavit!F33+Kentron!F33+Arabkir!F33+Erebuni!F33+Avan!F33+Malatia!F33)</f>
        <v>1</v>
      </c>
      <c r="G33" s="59">
        <f>SUM(Adjapniak!G33+Shengavit!G33+Kentron!G33+Arabkir!G33+Erebuni!G33+Avan!G33+Malatia!G33)</f>
        <v>5</v>
      </c>
      <c r="H33" s="59">
        <f>SUM(Adjapniak!H33+Shengavit!H33+Kentron!H33+Arabkir!H33+Erebuni!H33+Avan!H33+Malatia!H33)</f>
        <v>3</v>
      </c>
      <c r="I33" s="59">
        <f>SUM(Adjapniak!I33+Shengavit!I33+Kentron!I33+Arabkir!I33+Erebuni!I33+Avan!I33+Malatia!I33)</f>
        <v>1</v>
      </c>
      <c r="J33" s="59">
        <f>SUM(Adjapniak!J33+Shengavit!J33+Kentron!J33+Arabkir!J33+Erebuni!J33+Avan!J33+Malatia!J33)</f>
        <v>11</v>
      </c>
      <c r="K33" s="59">
        <f>SUM(Adjapniak!K33+Shengavit!K33+Kentron!K33+Arabkir!K33+Erebuni!K33+Avan!K33+Malatia!K33)</f>
        <v>0</v>
      </c>
      <c r="L33" s="59">
        <f>SUM(Adjapniak!L33+Shengavit!L33+Kentron!L33+Arabkir!L33+Erebuni!L33+Avan!L33+Malatia!L33)</f>
        <v>1</v>
      </c>
      <c r="M33" s="59">
        <f>SUM(Adjapniak!M33+Shengavit!M33+Kentron!M33+Arabkir!M33+Erebuni!M33+Avan!M33+Malatia!M33)</f>
        <v>1</v>
      </c>
      <c r="N33" s="59">
        <f>SUM(Adjapniak!N33+Shengavit!N33+Kentron!N33+Arabkir!N33+Erebuni!N33+Avan!N33+Malatia!N33)</f>
        <v>20000</v>
      </c>
      <c r="O33" s="2"/>
      <c r="P33" s="2"/>
      <c r="Q33" s="2"/>
      <c r="R33" s="2"/>
    </row>
    <row r="34" spans="1:18" s="3" customFormat="1" ht="15" customHeight="1" x14ac:dyDescent="0.2">
      <c r="A34" s="78" t="s">
        <v>39</v>
      </c>
      <c r="B34" s="78"/>
      <c r="C34" s="59">
        <f>SUM(Adjapniak!C34+Shengavit!C34+Kentron!C34+Arabkir!C34+Erebuni!C34+Avan!C34+Malatia!C34)</f>
        <v>1910</v>
      </c>
      <c r="D34" s="59">
        <f>SUM(Adjapniak!D34+Shengavit!D34+Kentron!D34+Arabkir!D34+Erebuni!D34+Avan!D34+Malatia!D34)</f>
        <v>7566</v>
      </c>
      <c r="E34" s="59">
        <f>SUM(Adjapniak!E34+Shengavit!E34+Kentron!E34+Arabkir!E34+Erebuni!E34+Avan!E34+Malatia!E34)</f>
        <v>4319</v>
      </c>
      <c r="F34" s="59">
        <f>SUM(Adjapniak!F34+Shengavit!F34+Kentron!F34+Arabkir!F34+Erebuni!F34+Avan!F34+Malatia!F34)</f>
        <v>3574</v>
      </c>
      <c r="G34" s="59">
        <f>SUM(Adjapniak!G34+Shengavit!G34+Kentron!G34+Arabkir!G34+Erebuni!G34+Avan!G34+Malatia!G34)</f>
        <v>1136</v>
      </c>
      <c r="H34" s="59">
        <f>SUM(Adjapniak!H34+Shengavit!H34+Kentron!H34+Arabkir!H34+Erebuni!H34+Avan!H34+Malatia!H34)</f>
        <v>1409</v>
      </c>
      <c r="I34" s="59">
        <f>SUM(Adjapniak!I34+Shengavit!I34+Kentron!I34+Arabkir!I34+Erebuni!I34+Avan!I34+Malatia!I34)</f>
        <v>250</v>
      </c>
      <c r="J34" s="59">
        <f>SUM(Adjapniak!J34+Shengavit!J34+Kentron!J34+Arabkir!J34+Erebuni!J34+Avan!J34+Malatia!J34)</f>
        <v>7114</v>
      </c>
      <c r="K34" s="59">
        <f>SUM(Adjapniak!K34+Shengavit!K34+Kentron!K34+Arabkir!K34+Erebuni!K34+Avan!K34+Malatia!K34)</f>
        <v>0</v>
      </c>
      <c r="L34" s="59">
        <f>SUM(Adjapniak!L34+Shengavit!L34+Kentron!L34+Arabkir!L34+Erebuni!L34+Avan!L34+Malatia!L34)</f>
        <v>2362</v>
      </c>
      <c r="M34" s="59">
        <f>SUM(Adjapniak!M34+Shengavit!M34+Kentron!M34+Arabkir!M34+Erebuni!M34+Avan!M34+Malatia!M34)</f>
        <v>59</v>
      </c>
      <c r="N34" s="59">
        <f>SUM(Adjapniak!N34+Shengavit!N34+Kentron!N34+Arabkir!N34+Erebuni!N34+Avan!N34+Malatia!N34)</f>
        <v>51174643</v>
      </c>
      <c r="O34" s="2"/>
      <c r="P34" s="2"/>
      <c r="Q34" s="2"/>
      <c r="R34" s="2"/>
    </row>
    <row r="35" spans="1:18" s="3" customFormat="1" ht="31.5" customHeight="1" x14ac:dyDescent="0.2">
      <c r="A35" s="80" t="s">
        <v>40</v>
      </c>
      <c r="B35" s="80"/>
      <c r="C35" s="59">
        <f>SUM(Adjapniak!C35+Shengavit!C35+Kentron!C35+Arabkir!C35+Erebuni!C35+Avan!C35+Malatia!C35)</f>
        <v>2610</v>
      </c>
      <c r="D35" s="59">
        <f>SUM(Adjapniak!D35+Shengavit!D35+Kentron!D35+Arabkir!D35+Erebuni!D35+Avan!D35+Malatia!D35)</f>
        <v>12330</v>
      </c>
      <c r="E35" s="59">
        <f>SUM(Adjapniak!E35+Shengavit!E35+Kentron!E35+Arabkir!E35+Erebuni!E35+Avan!E35+Malatia!E35)</f>
        <v>7348</v>
      </c>
      <c r="F35" s="59">
        <f>SUM(Adjapniak!F35+Shengavit!F35+Kentron!F35+Arabkir!F35+Erebuni!F35+Avan!F35+Malatia!F35)</f>
        <v>6112</v>
      </c>
      <c r="G35" s="59">
        <f>SUM(Adjapniak!G35+Shengavit!G35+Kentron!G35+Arabkir!G35+Erebuni!G35+Avan!G35+Malatia!G35)</f>
        <v>1639</v>
      </c>
      <c r="H35" s="59">
        <f>SUM(Adjapniak!H35+Shengavit!H35+Kentron!H35+Arabkir!H35+Erebuni!H35+Avan!H35+Malatia!H35)</f>
        <v>2410</v>
      </c>
      <c r="I35" s="59">
        <f>SUM(Adjapniak!I35+Shengavit!I35+Kentron!I35+Arabkir!I35+Erebuni!I35+Avan!I35+Malatia!I35)</f>
        <v>356</v>
      </c>
      <c r="J35" s="59">
        <f>SUM(Adjapniak!J35+Shengavit!J35+Kentron!J35+Arabkir!J35+Erebuni!J35+Avan!J35+Malatia!J35)</f>
        <v>11753</v>
      </c>
      <c r="K35" s="59">
        <f>SUM(Adjapniak!K35+Shengavit!K35+Kentron!K35+Arabkir!K35+Erebuni!K35+Avan!K35+Malatia!K35)</f>
        <v>0</v>
      </c>
      <c r="L35" s="59">
        <f>SUM(Adjapniak!L35+Shengavit!L35+Kentron!L35+Arabkir!L35+Erebuni!L35+Avan!L35+Malatia!L35)</f>
        <v>3187</v>
      </c>
      <c r="M35" s="59">
        <f>SUM(Adjapniak!M35+Shengavit!M35+Kentron!M35+Arabkir!M35+Erebuni!M35+Avan!M35+Malatia!M35)</f>
        <v>105</v>
      </c>
      <c r="N35" s="59">
        <f>SUM(Adjapniak!N35+Shengavit!N35+Kentron!N35+Arabkir!N35+Erebuni!N35+Avan!N35+Malatia!N35)</f>
        <v>66745952</v>
      </c>
      <c r="O35" s="2"/>
      <c r="P35" s="2"/>
      <c r="Q35" s="2"/>
      <c r="R35" s="2"/>
    </row>
    <row r="36" spans="1:18" s="3" customFormat="1" ht="25.5" customHeight="1" x14ac:dyDescent="0.2">
      <c r="A36" s="82" t="s">
        <v>44</v>
      </c>
      <c r="B36" s="9" t="s">
        <v>41</v>
      </c>
      <c r="C36" s="59">
        <f>SUM(Adjapniak!C36+Shengavit!C36+Kentron!C36+Arabkir!C36+Erebuni!C36+Avan!C36+Malatia!C36)</f>
        <v>0</v>
      </c>
      <c r="D36" s="59">
        <f>SUM(Adjapniak!D36+Shengavit!D36+Kentron!D36+Arabkir!D36+Erebuni!D36+Avan!D36+Malatia!D36)</f>
        <v>71</v>
      </c>
      <c r="E36" s="59">
        <f>SUM(Adjapniak!E36+Shengavit!E36+Kentron!E36+Arabkir!E36+Erebuni!E36+Avan!E36+Malatia!E36)</f>
        <v>37</v>
      </c>
      <c r="F36" s="59">
        <f>SUM(Adjapniak!F36+Shengavit!F36+Kentron!F36+Arabkir!F36+Erebuni!F36+Avan!F36+Malatia!F36)</f>
        <v>36</v>
      </c>
      <c r="G36" s="59">
        <f>SUM(Adjapniak!G36+Shengavit!G36+Kentron!G36+Arabkir!G36+Erebuni!G36+Avan!G36+Malatia!G36)</f>
        <v>14</v>
      </c>
      <c r="H36" s="59">
        <f>SUM(Adjapniak!H36+Shengavit!H36+Kentron!H36+Arabkir!H36+Erebuni!H36+Avan!H36+Malatia!H36)</f>
        <v>14</v>
      </c>
      <c r="I36" s="59">
        <f>SUM(Adjapniak!I36+Shengavit!I36+Kentron!I36+Arabkir!I36+Erebuni!I36+Avan!I36+Malatia!I36)</f>
        <v>3</v>
      </c>
      <c r="J36" s="59">
        <f>SUM(Adjapniak!J36+Shengavit!J36+Kentron!J36+Arabkir!J36+Erebuni!J36+Avan!J36+Malatia!J36)</f>
        <v>68</v>
      </c>
      <c r="K36" s="59">
        <f>SUM(Adjapniak!K36+Shengavit!K36+Kentron!K36+Arabkir!K36+Erebuni!K36+Avan!K36+Malatia!K36)</f>
        <v>0</v>
      </c>
      <c r="L36" s="59">
        <f>SUM(Adjapniak!L36+Shengavit!L36+Kentron!L36+Arabkir!L36+Erebuni!L36+Avan!L36+Malatia!L36)</f>
        <v>3</v>
      </c>
      <c r="M36" s="59">
        <f>SUM(Adjapniak!M36+Shengavit!M36+Kentron!M36+Arabkir!M36+Erebuni!M36+Avan!M36+Malatia!M36)</f>
        <v>2</v>
      </c>
      <c r="N36" s="59">
        <f>SUM(Adjapniak!N36+Shengavit!N36+Kentron!N36+Arabkir!N36+Erebuni!N36+Avan!N36+Malatia!N36)</f>
        <v>148000</v>
      </c>
      <c r="O36" s="2"/>
      <c r="P36" s="2"/>
      <c r="Q36" s="2"/>
      <c r="R36" s="2"/>
    </row>
    <row r="37" spans="1:18" s="3" customFormat="1" ht="38.25" x14ac:dyDescent="0.2">
      <c r="A37" s="82"/>
      <c r="B37" s="9" t="s">
        <v>60</v>
      </c>
      <c r="C37" s="59">
        <f>SUM(Adjapniak!C37+Shengavit!C37+Kentron!C37+Arabkir!C37+Erebuni!C37+Avan!C37+Malatia!C37)</f>
        <v>1107</v>
      </c>
      <c r="D37" s="59">
        <f>SUM(Adjapniak!D37+Shengavit!D37+Kentron!D37+Arabkir!D37+Erebuni!D37+Avan!D37+Malatia!D37)</f>
        <v>3428</v>
      </c>
      <c r="E37" s="59">
        <f>SUM(Adjapniak!E37+Shengavit!E37+Kentron!E37+Arabkir!E37+Erebuni!E37+Avan!E37+Malatia!E37)</f>
        <v>1831</v>
      </c>
      <c r="F37" s="59">
        <f>SUM(Adjapniak!F37+Shengavit!F37+Kentron!F37+Arabkir!F37+Erebuni!F37+Avan!F37+Malatia!F37)</f>
        <v>1681</v>
      </c>
      <c r="G37" s="59">
        <f>SUM(Adjapniak!G37+Shengavit!G37+Kentron!G37+Arabkir!G37+Erebuni!G37+Avan!G37+Malatia!G37)</f>
        <v>158</v>
      </c>
      <c r="H37" s="59">
        <f>SUM(Adjapniak!H37+Shengavit!H37+Kentron!H37+Arabkir!H37+Erebuni!H37+Avan!H37+Malatia!H37)</f>
        <v>357</v>
      </c>
      <c r="I37" s="59">
        <f>SUM(Adjapniak!I37+Shengavit!I37+Kentron!I37+Arabkir!I37+Erebuni!I37+Avan!I37+Malatia!I37)</f>
        <v>512</v>
      </c>
      <c r="J37" s="59">
        <f>SUM(Adjapniak!J37+Shengavit!J37+Kentron!J37+Arabkir!J37+Erebuni!J37+Avan!J37+Malatia!J37)</f>
        <v>2858</v>
      </c>
      <c r="K37" s="59">
        <f>SUM(Adjapniak!K37+Shengavit!K37+Kentron!K37+Arabkir!K37+Erebuni!K37+Avan!K37+Malatia!K37)</f>
        <v>0</v>
      </c>
      <c r="L37" s="59">
        <f>SUM(Adjapniak!L37+Shengavit!L37+Kentron!L37+Arabkir!L37+Erebuni!L37+Avan!L37+Malatia!L37)</f>
        <v>1677</v>
      </c>
      <c r="M37" s="59">
        <f>SUM(Adjapniak!M37+Shengavit!M37+Kentron!M37+Arabkir!M37+Erebuni!M37+Avan!M37+Malatia!M37)</f>
        <v>19</v>
      </c>
      <c r="N37" s="59">
        <f>SUM(Adjapniak!N37+Shengavit!N37+Kentron!N37+Arabkir!N37+Erebuni!N37+Avan!N37+Malatia!N37)</f>
        <v>5649543</v>
      </c>
      <c r="O37" s="2"/>
      <c r="P37" s="2"/>
      <c r="Q37" s="2"/>
      <c r="R37" s="2"/>
    </row>
    <row r="38" spans="1:18" s="3" customFormat="1" ht="63.75" x14ac:dyDescent="0.2">
      <c r="A38" s="82"/>
      <c r="B38" s="9" t="s">
        <v>43</v>
      </c>
      <c r="C38" s="59">
        <f>SUM(Adjapniak!C38+Shengavit!C38+Kentron!C38+Arabkir!C38+Erebuni!C38+Avan!C38+Malatia!C38)</f>
        <v>81</v>
      </c>
      <c r="D38" s="59">
        <f>SUM(Adjapniak!D38+Shengavit!D38+Kentron!D38+Arabkir!D38+Erebuni!D38+Avan!D38+Malatia!D38)</f>
        <v>584</v>
      </c>
      <c r="E38" s="59">
        <f>SUM(Adjapniak!E38+Shengavit!E38+Kentron!E38+Arabkir!E38+Erebuni!E38+Avan!E38+Malatia!E38)</f>
        <v>416</v>
      </c>
      <c r="F38" s="59">
        <f>SUM(Adjapniak!F38+Shengavit!F38+Kentron!F38+Arabkir!F38+Erebuni!F38+Avan!F38+Malatia!F38)</f>
        <v>161</v>
      </c>
      <c r="G38" s="59">
        <f>SUM(Adjapniak!G38+Shengavit!G38+Kentron!G38+Arabkir!G38+Erebuni!G38+Avan!G38+Malatia!G38)</f>
        <v>71</v>
      </c>
      <c r="H38" s="59">
        <f>SUM(Adjapniak!H38+Shengavit!H38+Kentron!H38+Arabkir!H38+Erebuni!H38+Avan!H38+Malatia!H38)</f>
        <v>71</v>
      </c>
      <c r="I38" s="59">
        <f>SUM(Adjapniak!I38+Shengavit!I38+Kentron!I38+Arabkir!I38+Erebuni!I38+Avan!I38+Malatia!I38)</f>
        <v>72</v>
      </c>
      <c r="J38" s="59">
        <f>SUM(Adjapniak!J38+Shengavit!J38+Kentron!J38+Arabkir!J38+Erebuni!J38+Avan!J38+Malatia!J38)</f>
        <v>630</v>
      </c>
      <c r="K38" s="59">
        <f>SUM(Adjapniak!K38+Shengavit!K38+Kentron!K38+Arabkir!K38+Erebuni!K38+Avan!K38+Malatia!K38)</f>
        <v>0</v>
      </c>
      <c r="L38" s="59">
        <f>SUM(Adjapniak!L38+Shengavit!L38+Kentron!L38+Arabkir!L38+Erebuni!L38+Avan!L38+Malatia!L38)</f>
        <v>35</v>
      </c>
      <c r="M38" s="59">
        <f>SUM(Adjapniak!M38+Shengavit!M38+Kentron!M38+Arabkir!M38+Erebuni!M38+Avan!M38+Malatia!M38)</f>
        <v>4</v>
      </c>
      <c r="N38" s="59">
        <f>SUM(Adjapniak!N38+Shengavit!N38+Kentron!N38+Arabkir!N38+Erebuni!N38+Avan!N38+Malatia!N38)</f>
        <v>1131032</v>
      </c>
      <c r="O38" s="2"/>
      <c r="P38" s="2"/>
      <c r="Q38" s="2"/>
      <c r="R38" s="2"/>
    </row>
    <row r="39" spans="1:18" s="3" customFormat="1" ht="47.25" customHeight="1" x14ac:dyDescent="0.2">
      <c r="A39" s="82"/>
      <c r="B39" s="10" t="s">
        <v>45</v>
      </c>
      <c r="C39" s="59">
        <f>SUM(Adjapniak!C39+Shengavit!C39+Kentron!C39+Arabkir!C39+Erebuni!C39+Avan!C39+Malatia!C39)</f>
        <v>1188</v>
      </c>
      <c r="D39" s="59">
        <f>SUM(Adjapniak!D39+Shengavit!D39+Kentron!D39+Arabkir!D39+Erebuni!D39+Avan!D39+Malatia!D39)</f>
        <v>4083</v>
      </c>
      <c r="E39" s="59">
        <f>SUM(Adjapniak!E39+Shengavit!E39+Kentron!E39+Arabkir!E39+Erebuni!E39+Avan!E39+Malatia!E39)</f>
        <v>2284</v>
      </c>
      <c r="F39" s="59">
        <f>SUM(Adjapniak!F39+Shengavit!F39+Kentron!F39+Arabkir!F39+Erebuni!F39+Avan!F39+Malatia!F39)</f>
        <v>1878</v>
      </c>
      <c r="G39" s="59">
        <f>SUM(Adjapniak!G39+Shengavit!G39+Kentron!G39+Arabkir!G39+Erebuni!G39+Avan!G39+Malatia!G39)</f>
        <v>243</v>
      </c>
      <c r="H39" s="59">
        <f>SUM(Adjapniak!H39+Shengavit!H39+Kentron!H39+Arabkir!H39+Erebuni!H39+Avan!H39+Malatia!H39)</f>
        <v>442</v>
      </c>
      <c r="I39" s="59">
        <f>SUM(Adjapniak!I39+Shengavit!I39+Kentron!I39+Arabkir!I39+Erebuni!I39+Avan!I39+Malatia!I39)</f>
        <v>587</v>
      </c>
      <c r="J39" s="59">
        <f>SUM(Adjapniak!J39+Shengavit!J39+Kentron!J39+Arabkir!J39+Erebuni!J39+Avan!J39+Malatia!J39)</f>
        <v>3556</v>
      </c>
      <c r="K39" s="59">
        <f>SUM(Adjapniak!K39+Shengavit!K39+Kentron!K39+Arabkir!K39+Erebuni!K39+Avan!K39+Malatia!K39)</f>
        <v>0</v>
      </c>
      <c r="L39" s="59">
        <f>SUM(Adjapniak!L39+Shengavit!L39+Kentron!L39+Arabkir!L39+Erebuni!L39+Avan!L39+Malatia!L39)</f>
        <v>1715</v>
      </c>
      <c r="M39" s="59">
        <f>SUM(Adjapniak!M39+Shengavit!M39+Kentron!M39+Arabkir!M39+Erebuni!M39+Avan!M39+Malatia!M39)</f>
        <v>25</v>
      </c>
      <c r="N39" s="59">
        <f>SUM(Adjapniak!N39+Shengavit!N39+Kentron!N39+Arabkir!N39+Erebuni!N39+Avan!N39+Malatia!N39)</f>
        <v>6928575</v>
      </c>
      <c r="O39" s="2"/>
      <c r="P39" s="2"/>
      <c r="Q39" s="2"/>
      <c r="R39" s="2"/>
    </row>
    <row r="40" spans="1:18" s="3" customFormat="1" ht="38.25" x14ac:dyDescent="0.2">
      <c r="A40" s="82" t="s">
        <v>51</v>
      </c>
      <c r="B40" s="9" t="s">
        <v>46</v>
      </c>
      <c r="C40" s="59">
        <f>SUM(Adjapniak!C40+Shengavit!C40+Kentron!C40+Arabkir!C40+Erebuni!C40+Avan!C40+Malatia!C40)</f>
        <v>89</v>
      </c>
      <c r="D40" s="59">
        <f>SUM(Adjapniak!D40+Shengavit!D40+Kentron!D40+Arabkir!D40+Erebuni!D40+Avan!D40+Malatia!D40)</f>
        <v>1312</v>
      </c>
      <c r="E40" s="59">
        <f>SUM(Adjapniak!E40+Shengavit!E40+Kentron!E40+Arabkir!E40+Erebuni!E40+Avan!E40+Malatia!E40)</f>
        <v>1068</v>
      </c>
      <c r="F40" s="59">
        <f>SUM(Adjapniak!F40+Shengavit!F40+Kentron!F40+Arabkir!F40+Erebuni!F40+Avan!F40+Malatia!F40)</f>
        <v>978</v>
      </c>
      <c r="G40" s="59">
        <f>SUM(Adjapniak!G40+Shengavit!G40+Kentron!G40+Arabkir!G40+Erebuni!G40+Avan!G40+Malatia!G40)</f>
        <v>41</v>
      </c>
      <c r="H40" s="59">
        <f>SUM(Adjapniak!H40+Shengavit!H40+Kentron!H40+Arabkir!H40+Erebuni!H40+Avan!H40+Malatia!H40)</f>
        <v>173</v>
      </c>
      <c r="I40" s="59">
        <f>SUM(Adjapniak!I40+Shengavit!I40+Kentron!I40+Arabkir!I40+Erebuni!I40+Avan!I40+Malatia!I40)</f>
        <v>10</v>
      </c>
      <c r="J40" s="59">
        <f>SUM(Adjapniak!J40+Shengavit!J40+Kentron!J40+Arabkir!J40+Erebuni!J40+Avan!J40+Malatia!J40)</f>
        <v>1292</v>
      </c>
      <c r="K40" s="59">
        <f>SUM(Adjapniak!K40+Shengavit!K40+Kentron!K40+Arabkir!K40+Erebuni!K40+Avan!K40+Malatia!K40)</f>
        <v>0</v>
      </c>
      <c r="L40" s="59">
        <f>SUM(Adjapniak!L40+Shengavit!L40+Kentron!L40+Arabkir!L40+Erebuni!L40+Avan!L40+Malatia!L40)</f>
        <v>109</v>
      </c>
      <c r="M40" s="59">
        <f>SUM(Adjapniak!M40+Shengavit!M40+Kentron!M40+Arabkir!M40+Erebuni!M40+Avan!M40+Malatia!M40)</f>
        <v>5</v>
      </c>
      <c r="N40" s="59">
        <f>SUM(Adjapniak!N40+Shengavit!N40+Kentron!N40+Arabkir!N40+Erebuni!N40+Avan!N40+Malatia!N40)</f>
        <v>3684152</v>
      </c>
      <c r="O40" s="2"/>
      <c r="P40" s="2"/>
      <c r="Q40" s="2"/>
      <c r="R40" s="2"/>
    </row>
    <row r="41" spans="1:18" s="3" customFormat="1" ht="51" x14ac:dyDescent="0.2">
      <c r="A41" s="82"/>
      <c r="B41" s="9" t="s">
        <v>47</v>
      </c>
      <c r="C41" s="59">
        <f>SUM(Adjapniak!C41+Shengavit!C41+Kentron!C41+Arabkir!C41+Erebuni!C41+Avan!C41+Malatia!C41)</f>
        <v>2</v>
      </c>
      <c r="D41" s="59">
        <f>SUM(Adjapniak!D41+Shengavit!D41+Kentron!D41+Arabkir!D41+Erebuni!D41+Avan!D41+Malatia!D41)</f>
        <v>1</v>
      </c>
      <c r="E41" s="59">
        <f>SUM(Adjapniak!E41+Shengavit!E41+Kentron!E41+Arabkir!E41+Erebuni!E41+Avan!E41+Malatia!E41)</f>
        <v>2</v>
      </c>
      <c r="F41" s="59">
        <f>SUM(Adjapniak!F41+Shengavit!F41+Kentron!F41+Arabkir!F41+Erebuni!F41+Avan!F41+Malatia!F41)</f>
        <v>1</v>
      </c>
      <c r="G41" s="59">
        <f>SUM(Adjapniak!G41+Shengavit!G41+Kentron!G41+Arabkir!G41+Erebuni!G41+Avan!G41+Malatia!G41)</f>
        <v>0</v>
      </c>
      <c r="H41" s="59">
        <f>SUM(Adjapniak!H41+Shengavit!H41+Kentron!H41+Arabkir!H41+Erebuni!H41+Avan!H41+Malatia!H41)</f>
        <v>0</v>
      </c>
      <c r="I41" s="59">
        <f>SUM(Adjapniak!I41+Shengavit!I41+Kentron!I41+Arabkir!I41+Erebuni!I41+Avan!I41+Malatia!I41)</f>
        <v>1</v>
      </c>
      <c r="J41" s="59">
        <f>SUM(Adjapniak!J41+Shengavit!J41+Kentron!J41+Arabkir!J41+Erebuni!J41+Avan!J41+Malatia!J41)</f>
        <v>3</v>
      </c>
      <c r="K41" s="59">
        <f>SUM(Adjapniak!K41+Shengavit!K41+Kentron!K41+Arabkir!K41+Erebuni!K41+Avan!K41+Malatia!K41)</f>
        <v>0</v>
      </c>
      <c r="L41" s="59">
        <f>SUM(Adjapniak!L41+Shengavit!L41+Kentron!L41+Arabkir!L41+Erebuni!L41+Avan!L41+Malatia!L41)</f>
        <v>0</v>
      </c>
      <c r="M41" s="59">
        <f>SUM(Adjapniak!M41+Shengavit!M41+Kentron!M41+Arabkir!M41+Erebuni!M41+Avan!M41+Malatia!M41)</f>
        <v>0</v>
      </c>
      <c r="N41" s="59">
        <f>SUM(Adjapniak!N41+Shengavit!N41+Kentron!N41+Arabkir!N41+Erebuni!N41+Avan!N41+Malatia!N41)</f>
        <v>4000</v>
      </c>
      <c r="O41" s="2"/>
      <c r="P41" s="2"/>
      <c r="Q41" s="2"/>
      <c r="R41" s="2"/>
    </row>
    <row r="42" spans="1:18" s="3" customFormat="1" ht="51" x14ac:dyDescent="0.2">
      <c r="A42" s="82"/>
      <c r="B42" s="9" t="s">
        <v>48</v>
      </c>
      <c r="C42" s="59">
        <f>SUM(Adjapniak!C42+Shengavit!C42+Kentron!C42+Arabkir!C42+Erebuni!C42+Avan!C42+Malatia!C42)</f>
        <v>0</v>
      </c>
      <c r="D42" s="59">
        <f>SUM(Adjapniak!D42+Shengavit!D42+Kentron!D42+Arabkir!D42+Erebuni!D42+Avan!D42+Malatia!D42)</f>
        <v>2</v>
      </c>
      <c r="E42" s="59">
        <f>SUM(Adjapniak!E42+Shengavit!E42+Kentron!E42+Arabkir!E42+Erebuni!E42+Avan!E42+Malatia!E42)</f>
        <v>2</v>
      </c>
      <c r="F42" s="59">
        <f>SUM(Adjapniak!F42+Shengavit!F42+Kentron!F42+Arabkir!F42+Erebuni!F42+Avan!F42+Malatia!F42)</f>
        <v>2</v>
      </c>
      <c r="G42" s="59">
        <f>SUM(Adjapniak!G42+Shengavit!G42+Kentron!G42+Arabkir!G42+Erebuni!G42+Avan!G42+Malatia!G42)</f>
        <v>0</v>
      </c>
      <c r="H42" s="59">
        <f>SUM(Adjapniak!H42+Shengavit!H42+Kentron!H42+Arabkir!H42+Erebuni!H42+Avan!H42+Malatia!H42)</f>
        <v>0</v>
      </c>
      <c r="I42" s="59">
        <f>SUM(Adjapniak!I42+Shengavit!I42+Kentron!I42+Arabkir!I42+Erebuni!I42+Avan!I42+Malatia!I42)</f>
        <v>0</v>
      </c>
      <c r="J42" s="59">
        <f>SUM(Adjapniak!J42+Shengavit!J42+Kentron!J42+Arabkir!J42+Erebuni!J42+Avan!J42+Malatia!J42)</f>
        <v>2</v>
      </c>
      <c r="K42" s="59">
        <f>SUM(Adjapniak!K42+Shengavit!K42+Kentron!K42+Arabkir!K42+Erebuni!K42+Avan!K42+Malatia!K42)</f>
        <v>0</v>
      </c>
      <c r="L42" s="59">
        <f>SUM(Adjapniak!L42+Shengavit!L42+Kentron!L42+Arabkir!L42+Erebuni!L42+Avan!L42+Malatia!L42)</f>
        <v>0</v>
      </c>
      <c r="M42" s="59">
        <f>SUM(Adjapniak!M42+Shengavit!M42+Kentron!M42+Arabkir!M42+Erebuni!M42+Avan!M42+Malatia!M42)</f>
        <v>0</v>
      </c>
      <c r="N42" s="59">
        <f>SUM(Adjapniak!N42+Shengavit!N42+Kentron!N42+Arabkir!N42+Erebuni!N42+Avan!N42+Malatia!N42)</f>
        <v>7000</v>
      </c>
      <c r="O42" s="2"/>
      <c r="P42" s="2"/>
      <c r="Q42" s="2"/>
      <c r="R42" s="2"/>
    </row>
    <row r="43" spans="1:18" s="3" customFormat="1" ht="15.75" x14ac:dyDescent="0.2">
      <c r="A43" s="82"/>
      <c r="B43" s="9" t="s">
        <v>49</v>
      </c>
      <c r="C43" s="59">
        <f>SUM(Adjapniak!C43+Shengavit!C43+Kentron!C43+Arabkir!C43+Erebuni!C43+Avan!C43+Malatia!C43)</f>
        <v>79</v>
      </c>
      <c r="D43" s="59">
        <f>SUM(Adjapniak!D43+Shengavit!D43+Kentron!D43+Arabkir!D43+Erebuni!D43+Avan!D43+Malatia!D43)</f>
        <v>579</v>
      </c>
      <c r="E43" s="59">
        <f>SUM(Adjapniak!E43+Shengavit!E43+Kentron!E43+Arabkir!E43+Erebuni!E43+Avan!E43+Malatia!E43)</f>
        <v>445</v>
      </c>
      <c r="F43" s="59">
        <f>SUM(Adjapniak!F43+Shengavit!F43+Kentron!F43+Arabkir!F43+Erebuni!F43+Avan!F43+Malatia!F43)</f>
        <v>430</v>
      </c>
      <c r="G43" s="59">
        <f>SUM(Adjapniak!G43+Shengavit!G43+Kentron!G43+Arabkir!G43+Erebuni!G43+Avan!G43+Malatia!G43)</f>
        <v>29</v>
      </c>
      <c r="H43" s="59">
        <f>SUM(Adjapniak!H43+Shengavit!H43+Kentron!H43+Arabkir!H43+Erebuni!H43+Avan!H43+Malatia!H43)</f>
        <v>91</v>
      </c>
      <c r="I43" s="59">
        <f>SUM(Adjapniak!I43+Shengavit!I43+Kentron!I43+Arabkir!I43+Erebuni!I43+Avan!I43+Malatia!I43)</f>
        <v>0</v>
      </c>
      <c r="J43" s="59">
        <f>SUM(Adjapniak!J43+Shengavit!J43+Kentron!J43+Arabkir!J43+Erebuni!J43+Avan!J43+Malatia!J43)</f>
        <v>565</v>
      </c>
      <c r="K43" s="59">
        <f>SUM(Adjapniak!K43+Shengavit!K43+Kentron!K43+Arabkir!K43+Erebuni!K43+Avan!K43+Malatia!K43)</f>
        <v>0</v>
      </c>
      <c r="L43" s="59">
        <f>SUM(Adjapniak!L43+Shengavit!L43+Kentron!L43+Arabkir!L43+Erebuni!L43+Avan!L43+Malatia!L43)</f>
        <v>93</v>
      </c>
      <c r="M43" s="59">
        <f>SUM(Adjapniak!M43+Shengavit!M43+Kentron!M43+Arabkir!M43+Erebuni!M43+Avan!M43+Malatia!M43)</f>
        <v>10</v>
      </c>
      <c r="N43" s="59">
        <f>SUM(Adjapniak!N43+Shengavit!N43+Kentron!N43+Arabkir!N43+Erebuni!N43+Avan!N43+Malatia!N43)</f>
        <v>1314500</v>
      </c>
      <c r="O43" s="2"/>
      <c r="P43" s="2"/>
      <c r="Q43" s="2"/>
      <c r="R43" s="2"/>
    </row>
    <row r="44" spans="1:18" s="3" customFormat="1" ht="25.5" x14ac:dyDescent="0.2">
      <c r="A44" s="82"/>
      <c r="B44" s="10" t="s">
        <v>50</v>
      </c>
      <c r="C44" s="59">
        <f>SUM(Adjapniak!C44+Shengavit!C44+Kentron!C44+Arabkir!C44+Erebuni!C44+Avan!C44+Malatia!C44)</f>
        <v>170</v>
      </c>
      <c r="D44" s="59">
        <f>SUM(Adjapniak!D44+Shengavit!D44+Kentron!D44+Arabkir!D44+Erebuni!D44+Avan!D44+Malatia!D44)</f>
        <v>1894</v>
      </c>
      <c r="E44" s="59">
        <f>SUM(Adjapniak!E44+Shengavit!E44+Kentron!E44+Arabkir!E44+Erebuni!E44+Avan!E44+Malatia!E44)</f>
        <v>1517</v>
      </c>
      <c r="F44" s="59">
        <f>SUM(Adjapniak!F44+Shengavit!F44+Kentron!F44+Arabkir!F44+Erebuni!F44+Avan!F44+Malatia!F44)</f>
        <v>1411</v>
      </c>
      <c r="G44" s="59">
        <f>SUM(Adjapniak!G44+Shengavit!G44+Kentron!G44+Arabkir!G44+Erebuni!G44+Avan!G44+Malatia!G44)</f>
        <v>70</v>
      </c>
      <c r="H44" s="59">
        <f>SUM(Adjapniak!H44+Shengavit!H44+Kentron!H44+Arabkir!H44+Erebuni!H44+Avan!H44+Malatia!H44)</f>
        <v>264</v>
      </c>
      <c r="I44" s="59">
        <f>SUM(Adjapniak!I44+Shengavit!I44+Kentron!I44+Arabkir!I44+Erebuni!I44+Avan!I44+Malatia!I44)</f>
        <v>11</v>
      </c>
      <c r="J44" s="59">
        <f>SUM(Adjapniak!J44+Shengavit!J44+Kentron!J44+Arabkir!J44+Erebuni!J44+Avan!J44+Malatia!J44)</f>
        <v>1862</v>
      </c>
      <c r="K44" s="59">
        <f>SUM(Adjapniak!K44+Shengavit!K44+Kentron!K44+Arabkir!K44+Erebuni!K44+Avan!K44+Malatia!K44)</f>
        <v>0</v>
      </c>
      <c r="L44" s="59">
        <f>SUM(Adjapniak!L44+Shengavit!L44+Kentron!L44+Arabkir!L44+Erebuni!L44+Avan!L44+Malatia!L44)</f>
        <v>202</v>
      </c>
      <c r="M44" s="59">
        <f>SUM(Adjapniak!M44+Shengavit!M44+Kentron!M44+Arabkir!M44+Erebuni!M44+Avan!M44+Malatia!M44)</f>
        <v>15</v>
      </c>
      <c r="N44" s="59">
        <f>SUM(Adjapniak!N44+Shengavit!N44+Kentron!N44+Arabkir!N44+Erebuni!N44+Avan!N44+Malatia!N44)</f>
        <v>5009652</v>
      </c>
      <c r="O44" s="2"/>
      <c r="P44" s="2"/>
      <c r="Q44" s="2"/>
      <c r="R44" s="2"/>
    </row>
    <row r="45" spans="1:18" s="3" customFormat="1" ht="24.75" customHeight="1" x14ac:dyDescent="0.2">
      <c r="A45" s="81" t="s">
        <v>54</v>
      </c>
      <c r="B45" s="81"/>
      <c r="C45" s="59">
        <f>SUM(Adjapniak!C45+Shengavit!C45+Kentron!C45+Arabkir!C45+Erebuni!C45+Avan!C45+Malatia!C45)</f>
        <v>3968</v>
      </c>
      <c r="D45" s="59">
        <f>SUM(Adjapniak!D45+Shengavit!D45+Kentron!D45+Arabkir!D45+Erebuni!D45+Avan!D45+Malatia!D45)</f>
        <v>18307</v>
      </c>
      <c r="E45" s="59">
        <f>SUM(Adjapniak!E45+Shengavit!E45+Kentron!E45+Arabkir!E45+Erebuni!E45+Avan!E45+Malatia!E45)</f>
        <v>11149</v>
      </c>
      <c r="F45" s="59">
        <f>SUM(Adjapniak!F45+Shengavit!F45+Kentron!F45+Arabkir!F45+Erebuni!F45+Avan!F45+Malatia!F45)</f>
        <v>9401</v>
      </c>
      <c r="G45" s="59">
        <f>SUM(Adjapniak!G45+Shengavit!G45+Kentron!G45+Arabkir!G45+Erebuni!G45+Avan!G45+Malatia!G45)</f>
        <v>1952</v>
      </c>
      <c r="H45" s="59">
        <f>SUM(Adjapniak!H45+Shengavit!H45+Kentron!H45+Arabkir!H45+Erebuni!H45+Avan!H45+Malatia!H45)</f>
        <v>3116</v>
      </c>
      <c r="I45" s="59">
        <f>SUM(Adjapniak!I45+Shengavit!I45+Kentron!I45+Arabkir!I45+Erebuni!I45+Avan!I45+Malatia!I45)</f>
        <v>954</v>
      </c>
      <c r="J45" s="59">
        <f>SUM(Adjapniak!J45+Shengavit!J45+Kentron!J45+Arabkir!J45+Erebuni!J45+Avan!J45+Malatia!J45)</f>
        <v>17171</v>
      </c>
      <c r="K45" s="59">
        <f>SUM(Adjapniak!K45+Shengavit!K45+Kentron!K45+Arabkir!K45+Erebuni!K45+Avan!K45+Malatia!K45)</f>
        <v>0</v>
      </c>
      <c r="L45" s="59">
        <f>SUM(Adjapniak!L45+Shengavit!L45+Kentron!L45+Arabkir!L45+Erebuni!L45+Avan!L45+Malatia!L45)</f>
        <v>5104</v>
      </c>
      <c r="M45" s="59">
        <f>SUM(Adjapniak!M45+Shengavit!M45+Kentron!M45+Arabkir!M45+Erebuni!M45+Avan!M45+Malatia!M45)</f>
        <v>145</v>
      </c>
      <c r="N45" s="59">
        <f>SUM(Adjapniak!N45+Shengavit!N45+Kentron!N45+Arabkir!N45+Erebuni!N45+Avan!N45+Malatia!N45)</f>
        <v>78684179</v>
      </c>
      <c r="O45" s="2"/>
      <c r="P45" s="2"/>
      <c r="Q45" s="2"/>
      <c r="R45" s="2"/>
    </row>
    <row r="46" spans="1:18" s="3" customFormat="1" ht="12.9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R421"/>
  <sheetViews>
    <sheetView topLeftCell="A4" zoomScaleNormal="100" zoomScaleSheetLayoutView="120" workbookViewId="0">
      <selection activeCell="J55" sqref="J55"/>
    </sheetView>
  </sheetViews>
  <sheetFormatPr defaultRowHeight="12.75" x14ac:dyDescent="0.2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3.7109375" style="14" bestFit="1" customWidth="1"/>
    <col min="15" max="15" width="10.5703125" bestFit="1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68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 t="s">
        <v>115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52</v>
      </c>
      <c r="B6" s="85"/>
      <c r="C6" s="84"/>
      <c r="D6" s="84"/>
      <c r="E6" s="84" t="s">
        <v>15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10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59">
        <v>2</v>
      </c>
      <c r="D10" s="59">
        <v>2</v>
      </c>
      <c r="E10" s="37">
        <v>2</v>
      </c>
      <c r="F10" s="59">
        <v>1</v>
      </c>
      <c r="G10" s="37"/>
      <c r="H10" s="37">
        <v>1</v>
      </c>
      <c r="I10" s="37"/>
      <c r="J10" s="59">
        <v>3</v>
      </c>
      <c r="K10" s="59"/>
      <c r="L10" s="59">
        <v>1</v>
      </c>
      <c r="M10" s="35"/>
      <c r="N10" s="59"/>
      <c r="O10" s="2"/>
      <c r="P10" s="2"/>
      <c r="Q10" s="2"/>
      <c r="R10" s="2"/>
    </row>
    <row r="11" spans="1:18" s="3" customFormat="1" ht="30" customHeight="1" x14ac:dyDescent="0.2">
      <c r="A11" s="76" t="s">
        <v>17</v>
      </c>
      <c r="B11" s="76"/>
      <c r="C11" s="37"/>
      <c r="D11" s="37">
        <v>186</v>
      </c>
      <c r="E11" s="37">
        <v>168</v>
      </c>
      <c r="F11" s="37">
        <v>168</v>
      </c>
      <c r="G11" s="37"/>
      <c r="H11" s="37">
        <v>5</v>
      </c>
      <c r="I11" s="37"/>
      <c r="J11" s="37">
        <v>173</v>
      </c>
      <c r="K11" s="37"/>
      <c r="L11" s="37">
        <v>13</v>
      </c>
      <c r="M11" s="37"/>
      <c r="N11" s="37">
        <v>241642</v>
      </c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59">
        <v>1</v>
      </c>
      <c r="D12" s="59">
        <v>1</v>
      </c>
      <c r="E12" s="59"/>
      <c r="F12" s="59"/>
      <c r="G12" s="59"/>
      <c r="H12" s="37">
        <v>1</v>
      </c>
      <c r="I12" s="59"/>
      <c r="J12" s="59">
        <v>1</v>
      </c>
      <c r="K12" s="37"/>
      <c r="L12" s="59">
        <v>1</v>
      </c>
      <c r="M12" s="59">
        <v>1</v>
      </c>
      <c r="N12" s="59">
        <v>16000</v>
      </c>
      <c r="O12" s="2"/>
      <c r="P12" s="2"/>
      <c r="Q12" s="2"/>
      <c r="R12" s="2"/>
    </row>
    <row r="13" spans="1:18" s="3" customFormat="1" ht="32.25" customHeight="1" x14ac:dyDescent="0.2">
      <c r="A13" s="76" t="s">
        <v>19</v>
      </c>
      <c r="B13" s="76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2"/>
      <c r="P13" s="2"/>
      <c r="Q13" s="2"/>
      <c r="R13" s="2"/>
    </row>
    <row r="14" spans="1:18" s="3" customFormat="1" ht="31.5" customHeight="1" x14ac:dyDescent="0.2">
      <c r="A14" s="76" t="s">
        <v>20</v>
      </c>
      <c r="B14" s="76"/>
      <c r="C14" s="37">
        <v>1</v>
      </c>
      <c r="D14" s="37">
        <v>77</v>
      </c>
      <c r="E14" s="37">
        <v>50</v>
      </c>
      <c r="F14" s="37">
        <v>48</v>
      </c>
      <c r="G14" s="37">
        <v>8</v>
      </c>
      <c r="H14" s="37">
        <v>13</v>
      </c>
      <c r="I14" s="37"/>
      <c r="J14" s="37">
        <v>71</v>
      </c>
      <c r="K14" s="37"/>
      <c r="L14" s="37">
        <v>7</v>
      </c>
      <c r="M14" s="37">
        <v>1</v>
      </c>
      <c r="N14" s="37">
        <v>54320</v>
      </c>
      <c r="O14" s="2"/>
      <c r="P14" s="2"/>
      <c r="Q14" s="2"/>
      <c r="R14" s="2"/>
    </row>
    <row r="15" spans="1:18" s="3" customFormat="1" ht="30" customHeight="1" x14ac:dyDescent="0.2">
      <c r="A15" s="76" t="s">
        <v>21</v>
      </c>
      <c r="B15" s="76"/>
      <c r="C15" s="35">
        <v>2</v>
      </c>
      <c r="D15" s="59">
        <v>12</v>
      </c>
      <c r="E15" s="59">
        <v>10</v>
      </c>
      <c r="F15" s="59">
        <v>9</v>
      </c>
      <c r="G15" s="59"/>
      <c r="H15" s="59">
        <v>4</v>
      </c>
      <c r="I15" s="59"/>
      <c r="J15" s="59">
        <v>14</v>
      </c>
      <c r="K15" s="59"/>
      <c r="L15" s="59"/>
      <c r="M15" s="37"/>
      <c r="N15" s="59">
        <v>28000</v>
      </c>
      <c r="O15" s="2"/>
      <c r="P15" s="2"/>
      <c r="Q15" s="2"/>
      <c r="R15" s="2"/>
    </row>
    <row r="16" spans="1:18" s="3" customFormat="1" ht="27.75" customHeight="1" x14ac:dyDescent="0.2">
      <c r="A16" s="76" t="s">
        <v>22</v>
      </c>
      <c r="B16" s="76"/>
      <c r="C16" s="59">
        <v>2</v>
      </c>
      <c r="D16" s="59">
        <v>2</v>
      </c>
      <c r="E16" s="59">
        <v>2</v>
      </c>
      <c r="F16" s="59">
        <v>2</v>
      </c>
      <c r="G16" s="59">
        <v>1</v>
      </c>
      <c r="H16" s="59">
        <v>1</v>
      </c>
      <c r="I16" s="59"/>
      <c r="J16" s="59">
        <v>4</v>
      </c>
      <c r="K16" s="59"/>
      <c r="L16" s="59"/>
      <c r="M16" s="59"/>
      <c r="N16" s="59">
        <v>4000</v>
      </c>
      <c r="O16" s="2"/>
      <c r="P16" s="2"/>
      <c r="Q16" s="2"/>
      <c r="R16" s="2"/>
    </row>
    <row r="17" spans="1:18" s="3" customFormat="1" ht="15.75" x14ac:dyDescent="0.2">
      <c r="A17" s="83" t="s">
        <v>23</v>
      </c>
      <c r="B17" s="83"/>
      <c r="C17" s="59">
        <v>17</v>
      </c>
      <c r="D17" s="59">
        <v>125</v>
      </c>
      <c r="E17" s="59">
        <v>100</v>
      </c>
      <c r="F17" s="59">
        <v>100</v>
      </c>
      <c r="G17" s="59">
        <v>7</v>
      </c>
      <c r="H17" s="59">
        <v>22</v>
      </c>
      <c r="I17" s="59"/>
      <c r="J17" s="59">
        <v>129</v>
      </c>
      <c r="K17" s="59"/>
      <c r="L17" s="59">
        <v>13</v>
      </c>
      <c r="M17" s="59"/>
      <c r="N17" s="59">
        <v>447000</v>
      </c>
      <c r="O17" s="39"/>
      <c r="P17" s="39"/>
      <c r="Q17" s="2"/>
      <c r="R17" s="2"/>
    </row>
    <row r="18" spans="1:18" s="3" customFormat="1" ht="27" customHeight="1" x14ac:dyDescent="0.2">
      <c r="A18" s="76" t="s">
        <v>24</v>
      </c>
      <c r="B18" s="76"/>
      <c r="C18" s="59"/>
      <c r="D18" s="59">
        <v>1</v>
      </c>
      <c r="E18" s="59"/>
      <c r="F18" s="59"/>
      <c r="G18" s="59">
        <v>1</v>
      </c>
      <c r="H18" s="59"/>
      <c r="I18" s="59"/>
      <c r="J18" s="59">
        <v>1</v>
      </c>
      <c r="K18" s="59"/>
      <c r="L18" s="59"/>
      <c r="M18" s="59"/>
      <c r="N18" s="59">
        <v>4000</v>
      </c>
      <c r="O18" s="2"/>
      <c r="P18" s="2"/>
      <c r="Q18" s="2"/>
      <c r="R18" s="2"/>
    </row>
    <row r="19" spans="1:18" s="3" customFormat="1" ht="30" customHeight="1" x14ac:dyDescent="0.2">
      <c r="A19" s="76" t="s">
        <v>25</v>
      </c>
      <c r="B19" s="76"/>
      <c r="C19" s="59">
        <v>4</v>
      </c>
      <c r="D19" s="59">
        <v>63</v>
      </c>
      <c r="E19" s="59">
        <v>44</v>
      </c>
      <c r="F19" s="59">
        <v>44</v>
      </c>
      <c r="G19" s="59">
        <v>8</v>
      </c>
      <c r="H19" s="59">
        <v>7</v>
      </c>
      <c r="I19" s="59"/>
      <c r="J19" s="59">
        <v>59</v>
      </c>
      <c r="K19" s="59"/>
      <c r="L19" s="59">
        <v>8</v>
      </c>
      <c r="M19" s="59">
        <v>1</v>
      </c>
      <c r="N19" s="59">
        <v>256000</v>
      </c>
      <c r="O19" s="2"/>
      <c r="P19" s="2"/>
      <c r="Q19" s="2"/>
      <c r="R19" s="2"/>
    </row>
    <row r="20" spans="1:18" s="3" customFormat="1" ht="15.75" x14ac:dyDescent="0.2">
      <c r="A20" s="81" t="s">
        <v>26</v>
      </c>
      <c r="B20" s="81"/>
      <c r="C20" s="59">
        <v>7</v>
      </c>
      <c r="D20" s="59">
        <v>9</v>
      </c>
      <c r="E20" s="59">
        <v>7</v>
      </c>
      <c r="F20" s="59">
        <v>4</v>
      </c>
      <c r="G20" s="59">
        <v>2</v>
      </c>
      <c r="H20" s="59">
        <v>6</v>
      </c>
      <c r="I20" s="59"/>
      <c r="J20" s="59">
        <v>15</v>
      </c>
      <c r="K20" s="59"/>
      <c r="L20" s="59">
        <v>1</v>
      </c>
      <c r="M20" s="59">
        <v>1</v>
      </c>
      <c r="N20" s="59">
        <v>28000</v>
      </c>
      <c r="O20" s="2"/>
      <c r="P20" s="2"/>
      <c r="Q20" s="2"/>
      <c r="R20" s="2"/>
    </row>
    <row r="21" spans="1:18" s="3" customFormat="1" ht="27.75" customHeight="1" x14ac:dyDescent="0.2">
      <c r="A21" s="76" t="s">
        <v>27</v>
      </c>
      <c r="B21" s="76"/>
      <c r="C21" s="59">
        <v>1</v>
      </c>
      <c r="D21" s="59">
        <v>14</v>
      </c>
      <c r="E21" s="59">
        <v>5</v>
      </c>
      <c r="F21" s="59">
        <v>1</v>
      </c>
      <c r="G21" s="59">
        <v>3</v>
      </c>
      <c r="H21" s="59">
        <v>5</v>
      </c>
      <c r="I21" s="59"/>
      <c r="J21" s="59">
        <v>13</v>
      </c>
      <c r="K21" s="59"/>
      <c r="L21" s="59">
        <v>2</v>
      </c>
      <c r="M21" s="59"/>
      <c r="N21" s="59">
        <v>32000</v>
      </c>
      <c r="O21" s="2"/>
      <c r="P21" s="2"/>
      <c r="Q21" s="2"/>
      <c r="R21" s="2"/>
    </row>
    <row r="22" spans="1:18" s="3" customFormat="1" ht="35.25" customHeight="1" x14ac:dyDescent="0.2">
      <c r="A22" s="76" t="s">
        <v>28</v>
      </c>
      <c r="B22" s="76"/>
      <c r="C22" s="59">
        <v>3</v>
      </c>
      <c r="D22" s="59">
        <v>37</v>
      </c>
      <c r="E22" s="59">
        <v>24</v>
      </c>
      <c r="F22" s="59">
        <v>22</v>
      </c>
      <c r="G22" s="59">
        <v>2</v>
      </c>
      <c r="H22" s="59">
        <v>9</v>
      </c>
      <c r="I22" s="59"/>
      <c r="J22" s="59">
        <v>35</v>
      </c>
      <c r="K22" s="59"/>
      <c r="L22" s="59">
        <v>5</v>
      </c>
      <c r="M22" s="59"/>
      <c r="N22" s="59">
        <v>118600</v>
      </c>
      <c r="O22" s="2"/>
      <c r="P22" s="2"/>
      <c r="Q22" s="2"/>
      <c r="R22" s="2"/>
    </row>
    <row r="23" spans="1:18" s="3" customFormat="1" ht="28.5" customHeight="1" x14ac:dyDescent="0.2">
      <c r="A23" s="81" t="s">
        <v>29</v>
      </c>
      <c r="B23" s="81"/>
      <c r="C23" s="59">
        <v>35</v>
      </c>
      <c r="D23" s="59">
        <v>135</v>
      </c>
      <c r="E23" s="59">
        <v>90</v>
      </c>
      <c r="F23" s="59">
        <v>77</v>
      </c>
      <c r="G23" s="59">
        <v>14</v>
      </c>
      <c r="H23" s="59">
        <v>31</v>
      </c>
      <c r="I23" s="59"/>
      <c r="J23" s="59">
        <v>135</v>
      </c>
      <c r="K23" s="59"/>
      <c r="L23" s="59">
        <v>35</v>
      </c>
      <c r="M23" s="59"/>
      <c r="N23" s="59">
        <v>452700</v>
      </c>
      <c r="O23" s="2"/>
      <c r="P23" s="2"/>
      <c r="Q23" s="2"/>
      <c r="R23" s="2"/>
    </row>
    <row r="24" spans="1:18" s="3" customFormat="1" ht="27.75" customHeight="1" x14ac:dyDescent="0.2">
      <c r="A24" s="76" t="s">
        <v>30</v>
      </c>
      <c r="B24" s="76"/>
      <c r="C24" s="59">
        <v>10</v>
      </c>
      <c r="D24" s="59">
        <v>101</v>
      </c>
      <c r="E24" s="59">
        <v>27</v>
      </c>
      <c r="F24" s="59">
        <v>20</v>
      </c>
      <c r="G24" s="59">
        <v>14</v>
      </c>
      <c r="H24" s="59">
        <v>29</v>
      </c>
      <c r="I24" s="59">
        <v>4</v>
      </c>
      <c r="J24" s="59">
        <v>74</v>
      </c>
      <c r="K24" s="59"/>
      <c r="L24" s="59">
        <v>37</v>
      </c>
      <c r="M24" s="59">
        <v>5</v>
      </c>
      <c r="N24" s="59">
        <v>329300</v>
      </c>
      <c r="O24" s="2"/>
      <c r="P24" s="2"/>
      <c r="Q24" s="2"/>
      <c r="R24" s="2"/>
    </row>
    <row r="25" spans="1:18" s="3" customFormat="1" ht="29.25" customHeight="1" x14ac:dyDescent="0.2">
      <c r="A25" s="76" t="s">
        <v>31</v>
      </c>
      <c r="B25" s="7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2"/>
      <c r="P25" s="2"/>
      <c r="Q25" s="2"/>
      <c r="R25" s="2"/>
    </row>
    <row r="26" spans="1:18" s="3" customFormat="1" ht="24.75" customHeight="1" x14ac:dyDescent="0.2">
      <c r="A26" s="76" t="s">
        <v>32</v>
      </c>
      <c r="B26" s="76"/>
      <c r="C26" s="59"/>
      <c r="D26" s="37">
        <v>14</v>
      </c>
      <c r="E26" s="37">
        <v>7</v>
      </c>
      <c r="F26" s="37">
        <v>6</v>
      </c>
      <c r="G26" s="37"/>
      <c r="H26" s="37">
        <v>4</v>
      </c>
      <c r="I26" s="37">
        <v>1</v>
      </c>
      <c r="J26" s="37">
        <v>12</v>
      </c>
      <c r="K26" s="37"/>
      <c r="L26" s="37">
        <v>2</v>
      </c>
      <c r="M26" s="37"/>
      <c r="N26" s="37">
        <v>35500</v>
      </c>
      <c r="O26" s="2"/>
      <c r="P26" s="2"/>
      <c r="Q26" s="2"/>
      <c r="R26" s="2"/>
    </row>
    <row r="27" spans="1:18" s="3" customFormat="1" ht="33" customHeight="1" x14ac:dyDescent="0.2">
      <c r="A27" s="76" t="s">
        <v>33</v>
      </c>
      <c r="B27" s="76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2"/>
      <c r="P27" s="2"/>
      <c r="Q27" s="2"/>
      <c r="R27" s="2"/>
    </row>
    <row r="28" spans="1:18" s="3" customFormat="1" ht="27.75" customHeight="1" x14ac:dyDescent="0.2">
      <c r="A28" s="76" t="s">
        <v>34</v>
      </c>
      <c r="B28" s="76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2"/>
      <c r="P28" s="2"/>
      <c r="Q28" s="2"/>
      <c r="R28" s="2"/>
    </row>
    <row r="29" spans="1:18" s="3" customFormat="1" ht="42" customHeight="1" x14ac:dyDescent="0.2">
      <c r="A29" s="76" t="s">
        <v>35</v>
      </c>
      <c r="B29" s="76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2"/>
      <c r="P29" s="2"/>
      <c r="Q29" s="2"/>
      <c r="R29" s="2"/>
    </row>
    <row r="30" spans="1:18" s="3" customFormat="1" ht="56.25" customHeight="1" x14ac:dyDescent="0.2">
      <c r="A30" s="79" t="s">
        <v>36</v>
      </c>
      <c r="B30" s="7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2"/>
      <c r="P30" s="2"/>
      <c r="Q30" s="2"/>
      <c r="R30" s="2"/>
    </row>
    <row r="31" spans="1:18" s="3" customFormat="1" ht="29.25" customHeight="1" x14ac:dyDescent="0.2">
      <c r="A31" s="76" t="s">
        <v>53</v>
      </c>
      <c r="B31" s="76"/>
      <c r="C31" s="59"/>
      <c r="D31" s="59">
        <v>1</v>
      </c>
      <c r="E31" s="59">
        <v>1</v>
      </c>
      <c r="F31" s="59">
        <v>1</v>
      </c>
      <c r="G31" s="59"/>
      <c r="H31" s="59"/>
      <c r="I31" s="59"/>
      <c r="J31" s="59">
        <v>1</v>
      </c>
      <c r="K31" s="59"/>
      <c r="L31" s="59"/>
      <c r="M31" s="59"/>
      <c r="N31" s="59"/>
      <c r="O31" s="2"/>
      <c r="P31" s="39"/>
      <c r="Q31" s="2"/>
      <c r="R31" s="2"/>
    </row>
    <row r="32" spans="1:18" s="3" customFormat="1" ht="38.25" customHeight="1" x14ac:dyDescent="0.2">
      <c r="A32" s="76" t="s">
        <v>37</v>
      </c>
      <c r="B32" s="76"/>
      <c r="C32" s="59">
        <v>25</v>
      </c>
      <c r="D32" s="59">
        <v>88</v>
      </c>
      <c r="E32" s="59">
        <v>46</v>
      </c>
      <c r="F32" s="59">
        <v>31</v>
      </c>
      <c r="G32" s="59">
        <v>6</v>
      </c>
      <c r="H32" s="59">
        <v>31</v>
      </c>
      <c r="I32" s="59">
        <v>14</v>
      </c>
      <c r="J32" s="59">
        <v>97</v>
      </c>
      <c r="K32" s="59"/>
      <c r="L32" s="59">
        <v>16</v>
      </c>
      <c r="M32" s="59">
        <v>2</v>
      </c>
      <c r="N32" s="59">
        <v>298000</v>
      </c>
      <c r="P32" s="2"/>
      <c r="Q32" s="2"/>
      <c r="R32" s="2"/>
    </row>
    <row r="33" spans="1:18" s="3" customFormat="1" ht="27.75" customHeight="1" x14ac:dyDescent="0.2">
      <c r="A33" s="76" t="s">
        <v>38</v>
      </c>
      <c r="B33" s="76"/>
      <c r="C33" s="37">
        <v>1</v>
      </c>
      <c r="D33" s="61"/>
      <c r="E33" s="61"/>
      <c r="F33" s="61"/>
      <c r="G33" s="61"/>
      <c r="H33" s="61"/>
      <c r="I33" s="61"/>
      <c r="J33" s="61"/>
      <c r="K33" s="61"/>
      <c r="L33" s="61">
        <v>1</v>
      </c>
      <c r="M33" s="61">
        <v>1</v>
      </c>
      <c r="N33" s="61"/>
      <c r="O33" s="39"/>
      <c r="P33" s="39"/>
      <c r="Q33" s="2"/>
      <c r="R33" s="2"/>
    </row>
    <row r="34" spans="1:18" s="3" customFormat="1" ht="15" customHeight="1" x14ac:dyDescent="0.2">
      <c r="A34" s="78" t="s">
        <v>39</v>
      </c>
      <c r="B34" s="78"/>
      <c r="C34" s="59">
        <v>72</v>
      </c>
      <c r="D34" s="60">
        <v>856</v>
      </c>
      <c r="E34" s="60">
        <v>340</v>
      </c>
      <c r="F34" s="60">
        <v>273</v>
      </c>
      <c r="G34" s="60">
        <v>154</v>
      </c>
      <c r="H34" s="60">
        <v>301</v>
      </c>
      <c r="I34" s="60">
        <v>11</v>
      </c>
      <c r="J34" s="60">
        <v>806</v>
      </c>
      <c r="K34" s="60"/>
      <c r="L34" s="60">
        <v>122</v>
      </c>
      <c r="M34" s="60">
        <v>11</v>
      </c>
      <c r="N34" s="60">
        <v>3675749</v>
      </c>
      <c r="P34" s="39"/>
      <c r="Q34" s="2"/>
      <c r="R34" s="2"/>
    </row>
    <row r="35" spans="1:18" s="3" customFormat="1" ht="31.5" customHeight="1" x14ac:dyDescent="0.2">
      <c r="A35" s="80" t="s">
        <v>40</v>
      </c>
      <c r="B35" s="80"/>
      <c r="C35" s="70">
        <f t="shared" ref="C35:J35" si="0">SUM(C10:C34)</f>
        <v>183</v>
      </c>
      <c r="D35" s="70">
        <f t="shared" si="0"/>
        <v>1724</v>
      </c>
      <c r="E35" s="70">
        <f t="shared" si="0"/>
        <v>923</v>
      </c>
      <c r="F35" s="70">
        <f t="shared" si="0"/>
        <v>807</v>
      </c>
      <c r="G35" s="70">
        <f t="shared" si="0"/>
        <v>220</v>
      </c>
      <c r="H35" s="70">
        <f t="shared" si="0"/>
        <v>470</v>
      </c>
      <c r="I35" s="70">
        <f t="shared" si="0"/>
        <v>30</v>
      </c>
      <c r="J35" s="70">
        <f t="shared" si="0"/>
        <v>1643</v>
      </c>
      <c r="K35" s="70"/>
      <c r="L35" s="70">
        <f>SUM(L10:L34)</f>
        <v>264</v>
      </c>
      <c r="M35" s="70">
        <f>SUM(M10:M34)</f>
        <v>23</v>
      </c>
      <c r="N35" s="70">
        <f>SUM(N10:N34)</f>
        <v>6020811</v>
      </c>
      <c r="O35" s="39"/>
      <c r="P35" s="39"/>
      <c r="Q35" s="2"/>
      <c r="R35" s="2"/>
    </row>
    <row r="36" spans="1:18" s="3" customFormat="1" ht="25.5" customHeight="1" x14ac:dyDescent="0.2">
      <c r="A36" s="82" t="s">
        <v>44</v>
      </c>
      <c r="B36" s="9" t="s">
        <v>41</v>
      </c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39"/>
      <c r="P36" s="39"/>
      <c r="Q36" s="2"/>
      <c r="R36" s="2"/>
    </row>
    <row r="37" spans="1:18" s="3" customFormat="1" ht="38.25" x14ac:dyDescent="0.2">
      <c r="A37" s="82"/>
      <c r="B37" s="9" t="s">
        <v>61</v>
      </c>
      <c r="C37" s="60">
        <v>23</v>
      </c>
      <c r="D37" s="60">
        <v>113</v>
      </c>
      <c r="E37" s="60">
        <v>82</v>
      </c>
      <c r="F37" s="60">
        <v>60</v>
      </c>
      <c r="G37" s="60">
        <v>9</v>
      </c>
      <c r="H37" s="60">
        <v>8</v>
      </c>
      <c r="I37" s="60">
        <v>23</v>
      </c>
      <c r="J37" s="60">
        <v>122</v>
      </c>
      <c r="K37" s="61"/>
      <c r="L37" s="60">
        <v>14</v>
      </c>
      <c r="M37" s="61">
        <v>1</v>
      </c>
      <c r="N37" s="60">
        <v>413047</v>
      </c>
      <c r="O37" s="39"/>
      <c r="P37" s="39"/>
      <c r="Q37" s="2"/>
      <c r="R37" s="2"/>
    </row>
    <row r="38" spans="1:18" s="3" customFormat="1" ht="63.75" x14ac:dyDescent="0.2">
      <c r="A38" s="82"/>
      <c r="B38" s="9" t="s">
        <v>43</v>
      </c>
      <c r="C38" s="60">
        <v>16</v>
      </c>
      <c r="D38" s="60">
        <v>127</v>
      </c>
      <c r="E38" s="60">
        <v>72</v>
      </c>
      <c r="F38" s="60">
        <v>38</v>
      </c>
      <c r="G38" s="36">
        <v>21</v>
      </c>
      <c r="H38" s="60">
        <v>26</v>
      </c>
      <c r="I38" s="60">
        <v>16</v>
      </c>
      <c r="J38" s="60">
        <v>135</v>
      </c>
      <c r="K38" s="60"/>
      <c r="L38" s="60">
        <v>8</v>
      </c>
      <c r="M38" s="60">
        <v>1</v>
      </c>
      <c r="N38" s="61">
        <v>286000</v>
      </c>
      <c r="O38" s="39"/>
      <c r="P38" s="39"/>
      <c r="Q38" s="2"/>
      <c r="R38" s="2"/>
    </row>
    <row r="39" spans="1:18" s="3" customFormat="1" ht="47.25" customHeight="1" x14ac:dyDescent="0.2">
      <c r="A39" s="82"/>
      <c r="B39" s="10" t="s">
        <v>45</v>
      </c>
      <c r="C39" s="71">
        <f t="shared" ref="C39:J39" si="1">SUM(C37:C38)</f>
        <v>39</v>
      </c>
      <c r="D39" s="71">
        <f t="shared" si="1"/>
        <v>240</v>
      </c>
      <c r="E39" s="71">
        <f t="shared" si="1"/>
        <v>154</v>
      </c>
      <c r="F39" s="71">
        <f t="shared" si="1"/>
        <v>98</v>
      </c>
      <c r="G39" s="71">
        <f t="shared" si="1"/>
        <v>30</v>
      </c>
      <c r="H39" s="71">
        <f t="shared" si="1"/>
        <v>34</v>
      </c>
      <c r="I39" s="71">
        <f t="shared" si="1"/>
        <v>39</v>
      </c>
      <c r="J39" s="71">
        <f t="shared" si="1"/>
        <v>257</v>
      </c>
      <c r="K39" s="71"/>
      <c r="L39" s="71">
        <f>SUM(L37:L38)</f>
        <v>22</v>
      </c>
      <c r="M39" s="71">
        <f>SUM(M37:M38)</f>
        <v>2</v>
      </c>
      <c r="N39" s="71">
        <f>SUM(N37:N38)</f>
        <v>699047</v>
      </c>
      <c r="O39" s="39"/>
      <c r="P39" s="39"/>
      <c r="Q39" s="2"/>
      <c r="R39" s="2"/>
    </row>
    <row r="40" spans="1:18" s="3" customFormat="1" ht="38.25" x14ac:dyDescent="0.2">
      <c r="A40" s="82" t="s">
        <v>51</v>
      </c>
      <c r="B40" s="9" t="s">
        <v>46</v>
      </c>
      <c r="C40" s="60">
        <v>15</v>
      </c>
      <c r="D40" s="60">
        <v>182</v>
      </c>
      <c r="E40" s="36">
        <v>152</v>
      </c>
      <c r="F40" s="60">
        <v>146</v>
      </c>
      <c r="G40" s="60">
        <v>1</v>
      </c>
      <c r="H40" s="60">
        <v>33</v>
      </c>
      <c r="I40" s="60">
        <v>2</v>
      </c>
      <c r="J40" s="60">
        <v>188</v>
      </c>
      <c r="K40" s="60"/>
      <c r="L40" s="60">
        <v>9</v>
      </c>
      <c r="M40" s="60"/>
      <c r="N40" s="60">
        <v>485500</v>
      </c>
      <c r="O40" s="39"/>
      <c r="P40" s="39"/>
      <c r="Q40" s="2"/>
      <c r="R40" s="2"/>
    </row>
    <row r="41" spans="1:18" s="3" customFormat="1" ht="51" x14ac:dyDescent="0.2">
      <c r="A41" s="82"/>
      <c r="B41" s="9" t="s">
        <v>47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1"/>
      <c r="O41" s="39"/>
      <c r="P41" s="39"/>
      <c r="Q41" s="2"/>
      <c r="R41" s="2"/>
    </row>
    <row r="42" spans="1:18" s="3" customFormat="1" ht="51" x14ac:dyDescent="0.2">
      <c r="A42" s="82"/>
      <c r="B42" s="9" t="s">
        <v>48</v>
      </c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39"/>
      <c r="P42" s="39"/>
      <c r="Q42" s="2"/>
      <c r="R42" s="2"/>
    </row>
    <row r="43" spans="1:18" s="3" customFormat="1" ht="15.75" x14ac:dyDescent="0.2">
      <c r="A43" s="82"/>
      <c r="B43" s="9" t="s">
        <v>49</v>
      </c>
      <c r="C43" s="60">
        <v>11</v>
      </c>
      <c r="D43" s="60">
        <v>61</v>
      </c>
      <c r="E43" s="60">
        <v>49</v>
      </c>
      <c r="F43" s="60">
        <v>48</v>
      </c>
      <c r="G43" s="60">
        <v>2</v>
      </c>
      <c r="H43" s="60">
        <v>14</v>
      </c>
      <c r="I43" s="60"/>
      <c r="J43" s="60">
        <v>65</v>
      </c>
      <c r="K43" s="60"/>
      <c r="L43" s="60">
        <v>7</v>
      </c>
      <c r="M43" s="60"/>
      <c r="N43" s="60">
        <v>162900</v>
      </c>
      <c r="O43" s="39"/>
      <c r="P43" s="39"/>
      <c r="Q43" s="2"/>
      <c r="R43" s="2"/>
    </row>
    <row r="44" spans="1:18" s="3" customFormat="1" ht="25.5" x14ac:dyDescent="0.2">
      <c r="A44" s="82"/>
      <c r="B44" s="10" t="s">
        <v>50</v>
      </c>
      <c r="C44" s="71">
        <f t="shared" ref="C44:J44" si="2">SUM(C40:C43)</f>
        <v>26</v>
      </c>
      <c r="D44" s="71">
        <f t="shared" si="2"/>
        <v>243</v>
      </c>
      <c r="E44" s="71">
        <f t="shared" si="2"/>
        <v>201</v>
      </c>
      <c r="F44" s="71">
        <f t="shared" si="2"/>
        <v>194</v>
      </c>
      <c r="G44" s="71">
        <f t="shared" si="2"/>
        <v>3</v>
      </c>
      <c r="H44" s="71">
        <f t="shared" si="2"/>
        <v>47</v>
      </c>
      <c r="I44" s="71">
        <f t="shared" si="2"/>
        <v>2</v>
      </c>
      <c r="J44" s="71">
        <f t="shared" si="2"/>
        <v>253</v>
      </c>
      <c r="K44" s="71"/>
      <c r="L44" s="71">
        <f>SUM(L40:L43)</f>
        <v>16</v>
      </c>
      <c r="M44" s="71"/>
      <c r="N44" s="71">
        <f>SUM(N40:N43)</f>
        <v>648400</v>
      </c>
      <c r="O44" s="39"/>
      <c r="P44" s="39"/>
      <c r="Q44" s="2"/>
      <c r="R44" s="2"/>
    </row>
    <row r="45" spans="1:18" s="3" customFormat="1" ht="24.75" customHeight="1" x14ac:dyDescent="0.2">
      <c r="A45" s="81" t="s">
        <v>54</v>
      </c>
      <c r="B45" s="81"/>
      <c r="C45" s="71">
        <f>SUM(C35+C39+C44)</f>
        <v>248</v>
      </c>
      <c r="D45" s="71">
        <f t="shared" ref="D45:N45" si="3">SUM(D35+D39+D44)</f>
        <v>2207</v>
      </c>
      <c r="E45" s="71">
        <f t="shared" si="3"/>
        <v>1278</v>
      </c>
      <c r="F45" s="71">
        <f t="shared" si="3"/>
        <v>1099</v>
      </c>
      <c r="G45" s="71">
        <f t="shared" si="3"/>
        <v>253</v>
      </c>
      <c r="H45" s="71">
        <f t="shared" si="3"/>
        <v>551</v>
      </c>
      <c r="I45" s="71">
        <f t="shared" si="3"/>
        <v>71</v>
      </c>
      <c r="J45" s="71">
        <f t="shared" si="3"/>
        <v>2153</v>
      </c>
      <c r="K45" s="71">
        <f t="shared" si="3"/>
        <v>0</v>
      </c>
      <c r="L45" s="71">
        <f t="shared" si="3"/>
        <v>302</v>
      </c>
      <c r="M45" s="71">
        <f t="shared" si="3"/>
        <v>25</v>
      </c>
      <c r="N45" s="71">
        <f t="shared" si="3"/>
        <v>7368258</v>
      </c>
      <c r="O45" s="39"/>
      <c r="P45" s="39"/>
      <c r="Q45" s="2"/>
      <c r="R45" s="2"/>
    </row>
    <row r="46" spans="1:18" s="3" customFormat="1" ht="12.95" customHeight="1" x14ac:dyDescent="0.2">
      <c r="B46" s="2"/>
      <c r="C46" s="6"/>
      <c r="D46" s="40"/>
      <c r="E46" s="40"/>
      <c r="F46" s="40"/>
      <c r="G46" s="40"/>
      <c r="H46" s="40"/>
      <c r="I46" s="40"/>
      <c r="J46" s="40"/>
      <c r="K46" s="40"/>
      <c r="L46" s="33"/>
      <c r="M46" s="40"/>
      <c r="N46" s="41"/>
      <c r="O46" s="39"/>
      <c r="P46" s="39"/>
      <c r="Q46" s="2"/>
      <c r="R46" s="2"/>
    </row>
    <row r="47" spans="1:18" s="3" customFormat="1" ht="12.95" customHeight="1" x14ac:dyDescent="0.2">
      <c r="B47" s="22"/>
      <c r="C47" s="22"/>
      <c r="D47" s="42"/>
      <c r="E47" s="42"/>
      <c r="F47" s="42"/>
      <c r="G47" s="42"/>
      <c r="H47" s="42"/>
      <c r="I47" s="43"/>
      <c r="J47" s="43"/>
      <c r="K47" s="43"/>
      <c r="L47" s="43"/>
      <c r="M47" s="58"/>
      <c r="N47" s="44"/>
      <c r="O47" s="39"/>
      <c r="P47" s="39"/>
      <c r="Q47" s="2"/>
      <c r="R47" s="2"/>
    </row>
    <row r="48" spans="1:18" s="3" customFormat="1" ht="12.95" customHeight="1" x14ac:dyDescent="0.2">
      <c r="B48" s="22"/>
      <c r="C48" s="22"/>
      <c r="D48" s="42"/>
      <c r="E48" s="42"/>
      <c r="F48" s="42"/>
      <c r="G48" s="42"/>
      <c r="H48" s="42"/>
      <c r="I48" s="45"/>
      <c r="J48" s="45"/>
      <c r="K48" s="45"/>
      <c r="L48" s="45"/>
      <c r="M48" s="45"/>
      <c r="N48" s="46"/>
      <c r="O48" s="39"/>
      <c r="P48" s="39"/>
      <c r="Q48" s="2"/>
      <c r="R48" s="2"/>
    </row>
    <row r="49" spans="1:18" s="4" customFormat="1" ht="12.95" customHeight="1" x14ac:dyDescent="0.2">
      <c r="B49" s="22"/>
      <c r="C49" s="22"/>
      <c r="D49" s="42"/>
      <c r="E49" s="42"/>
      <c r="F49" s="42"/>
      <c r="G49" s="42"/>
      <c r="H49" s="42"/>
      <c r="I49" s="47"/>
      <c r="J49" s="47"/>
      <c r="K49" s="47"/>
      <c r="L49" s="47"/>
      <c r="M49" s="47"/>
      <c r="N49" s="48"/>
      <c r="O49" s="49"/>
      <c r="P49" s="49"/>
      <c r="Q49" s="5"/>
      <c r="R49" s="5"/>
    </row>
    <row r="50" spans="1:18" s="4" customFormat="1" ht="12.95" customHeight="1" x14ac:dyDescent="0.2">
      <c r="B50" s="23"/>
      <c r="C50" s="23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8"/>
      <c r="O50" s="49"/>
      <c r="P50" s="49"/>
      <c r="Q50" s="5"/>
      <c r="R50" s="5"/>
    </row>
    <row r="51" spans="1:18" s="3" customFormat="1" ht="12.95" customHeight="1" x14ac:dyDescent="0.2">
      <c r="B51" s="20"/>
      <c r="C51" s="21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4"/>
      <c r="O51" s="39"/>
      <c r="P51" s="39"/>
      <c r="Q51" s="2"/>
      <c r="R51" s="2"/>
    </row>
    <row r="52" spans="1:18" s="3" customFormat="1" ht="12.95" customHeight="1" x14ac:dyDescent="0.2">
      <c r="B52" s="20"/>
      <c r="C52" s="21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4"/>
      <c r="O52" s="39"/>
      <c r="P52" s="39"/>
      <c r="Q52" s="2"/>
      <c r="R52" s="2"/>
    </row>
    <row r="53" spans="1:18" s="3" customFormat="1" ht="12.95" customHeight="1" x14ac:dyDescent="0.2">
      <c r="B53" s="20"/>
      <c r="C53" s="20"/>
      <c r="D53" s="50"/>
      <c r="E53" s="50"/>
      <c r="F53" s="51"/>
      <c r="G53" s="51"/>
      <c r="H53" s="51"/>
      <c r="I53" s="43"/>
      <c r="J53" s="43"/>
      <c r="K53" s="43"/>
      <c r="L53" s="43"/>
      <c r="M53" s="43"/>
      <c r="N53" s="44"/>
      <c r="O53" s="39"/>
      <c r="P53" s="39"/>
      <c r="Q53" s="2"/>
      <c r="R53" s="2"/>
    </row>
    <row r="54" spans="1:18" s="3" customFormat="1" ht="12.95" customHeight="1" x14ac:dyDescent="0.2">
      <c r="B54" s="24"/>
      <c r="C54" s="24"/>
      <c r="D54" s="52"/>
      <c r="E54" s="52"/>
      <c r="F54" s="52"/>
      <c r="G54" s="53"/>
      <c r="H54" s="54"/>
      <c r="I54" s="43"/>
      <c r="J54" s="43"/>
      <c r="K54" s="43"/>
      <c r="L54" s="43"/>
      <c r="M54" s="43"/>
      <c r="N54" s="44"/>
      <c r="O54" s="39"/>
      <c r="P54" s="39"/>
      <c r="Q54" s="2"/>
      <c r="R54" s="2"/>
    </row>
    <row r="55" spans="1:18" s="3" customFormat="1" ht="12.95" customHeight="1" x14ac:dyDescent="0.2">
      <c r="B55" s="24"/>
      <c r="C55" s="24"/>
      <c r="D55" s="52"/>
      <c r="E55" s="52"/>
      <c r="F55" s="52"/>
      <c r="G55" s="53"/>
      <c r="H55" s="54"/>
      <c r="I55" s="43"/>
      <c r="J55" s="43"/>
      <c r="K55" s="43"/>
      <c r="L55" s="43"/>
      <c r="M55" s="43"/>
      <c r="N55" s="44"/>
      <c r="O55" s="39"/>
      <c r="P55" s="39"/>
      <c r="Q55" s="2"/>
      <c r="R55" s="2"/>
    </row>
    <row r="56" spans="1:18" s="3" customFormat="1" ht="12.95" customHeight="1" x14ac:dyDescent="0.2">
      <c r="B56" s="20"/>
      <c r="C56" s="21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4"/>
      <c r="O56" s="39"/>
      <c r="P56" s="39"/>
      <c r="Q56" s="2"/>
      <c r="R56" s="2"/>
    </row>
    <row r="57" spans="1:18" s="3" customFormat="1" ht="12.95" customHeight="1" x14ac:dyDescent="0.2">
      <c r="A57" s="4"/>
      <c r="B57" s="24"/>
      <c r="C57" s="24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5"/>
      <c r="O57" s="39"/>
      <c r="P57" s="39"/>
      <c r="Q57" s="2"/>
      <c r="R57" s="2"/>
    </row>
    <row r="58" spans="1:18" s="3" customFormat="1" ht="12.95" customHeight="1" x14ac:dyDescent="0.2">
      <c r="A58" s="11"/>
      <c r="B58" s="24"/>
      <c r="C58" s="24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39"/>
      <c r="P58" s="39"/>
      <c r="Q58" s="2"/>
      <c r="R58" s="2"/>
    </row>
    <row r="59" spans="1:18" s="3" customFormat="1" ht="12.95" customHeight="1" x14ac:dyDescent="0.2">
      <c r="A59" s="11"/>
      <c r="B59" s="24"/>
      <c r="C59" s="24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5"/>
      <c r="O59" s="39"/>
      <c r="P59" s="39"/>
      <c r="Q59" s="2"/>
      <c r="R59" s="2"/>
    </row>
    <row r="60" spans="1:18" s="3" customFormat="1" ht="12.95" customHeight="1" x14ac:dyDescent="0.2">
      <c r="B60" s="20"/>
      <c r="C60" s="21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4"/>
      <c r="O60" s="39"/>
      <c r="P60" s="39"/>
      <c r="Q60" s="2"/>
      <c r="R60" s="2"/>
    </row>
    <row r="61" spans="1:18" s="3" customFormat="1" ht="12.95" customHeight="1" x14ac:dyDescent="0.2">
      <c r="B61" s="20"/>
      <c r="C61" s="2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6"/>
      <c r="O61" s="39"/>
      <c r="P61" s="39"/>
      <c r="Q61" s="2"/>
      <c r="R61" s="2"/>
    </row>
    <row r="62" spans="1:18" s="3" customFormat="1" x14ac:dyDescent="0.2">
      <c r="B62" s="2"/>
      <c r="C62" s="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57"/>
      <c r="O62" s="39"/>
      <c r="P62" s="39"/>
      <c r="Q62" s="2"/>
      <c r="R62" s="2"/>
    </row>
    <row r="63" spans="1:18" s="3" customFormat="1" x14ac:dyDescent="0.2">
      <c r="B63" s="2"/>
      <c r="C63" s="2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57"/>
      <c r="O63" s="39"/>
      <c r="P63" s="39"/>
      <c r="Q63" s="2"/>
      <c r="R63" s="2"/>
    </row>
    <row r="64" spans="1:18" s="3" customFormat="1" x14ac:dyDescent="0.2">
      <c r="B64" s="2"/>
      <c r="C64" s="2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57"/>
      <c r="O64" s="39"/>
      <c r="P64" s="39"/>
      <c r="Q64" s="2"/>
      <c r="R64" s="2"/>
    </row>
    <row r="65" spans="2:18" s="3" customFormat="1" x14ac:dyDescent="0.2">
      <c r="B65" s="2"/>
      <c r="C65" s="2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57"/>
      <c r="O65" s="39"/>
      <c r="P65" s="39"/>
      <c r="Q65" s="2"/>
      <c r="R65" s="2"/>
    </row>
    <row r="66" spans="2:18" s="3" customFormat="1" x14ac:dyDescent="0.2">
      <c r="B66" s="2"/>
      <c r="C66" s="2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57"/>
      <c r="O66" s="39"/>
      <c r="P66" s="39"/>
      <c r="Q66" s="2"/>
      <c r="R66" s="2"/>
    </row>
    <row r="67" spans="2:18" s="3" customFormat="1" x14ac:dyDescent="0.2">
      <c r="B67" s="2"/>
      <c r="C67" s="2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57"/>
      <c r="O67" s="39"/>
      <c r="P67" s="39"/>
      <c r="Q67" s="2"/>
      <c r="R67" s="2"/>
    </row>
    <row r="68" spans="2:18" s="3" customFormat="1" x14ac:dyDescent="0.2">
      <c r="B68" s="2"/>
      <c r="C68" s="2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57"/>
      <c r="O68" s="39"/>
      <c r="P68" s="39"/>
      <c r="Q68" s="2"/>
      <c r="R68" s="2"/>
    </row>
    <row r="69" spans="2:18" s="3" customFormat="1" x14ac:dyDescent="0.2">
      <c r="B69" s="2"/>
      <c r="C69" s="2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57"/>
      <c r="O69" s="39"/>
      <c r="P69" s="39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R421"/>
  <sheetViews>
    <sheetView topLeftCell="A6" zoomScaleNormal="100" zoomScaleSheetLayoutView="120" workbookViewId="0">
      <selection activeCell="G42" sqref="G42"/>
    </sheetView>
  </sheetViews>
  <sheetFormatPr defaultRowHeight="12.75" x14ac:dyDescent="0.2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1.7109375" style="14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62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 t="s">
        <v>76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52</v>
      </c>
      <c r="B6" s="85"/>
      <c r="C6" s="84"/>
      <c r="D6" s="84"/>
      <c r="E6" s="84" t="s">
        <v>15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10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59"/>
      <c r="D10" s="59">
        <v>2</v>
      </c>
      <c r="E10" s="37">
        <v>2</v>
      </c>
      <c r="F10" s="59">
        <v>1</v>
      </c>
      <c r="G10" s="37"/>
      <c r="H10" s="37"/>
      <c r="I10" s="37"/>
      <c r="J10" s="59">
        <v>2</v>
      </c>
      <c r="K10" s="59"/>
      <c r="L10" s="59"/>
      <c r="M10" s="35"/>
      <c r="N10" s="59"/>
      <c r="O10" s="2"/>
      <c r="P10" s="2"/>
      <c r="Q10" s="2"/>
      <c r="R10" s="2"/>
    </row>
    <row r="11" spans="1:18" s="3" customFormat="1" ht="30" customHeight="1" x14ac:dyDescent="0.2">
      <c r="A11" s="76" t="s">
        <v>17</v>
      </c>
      <c r="B11" s="76"/>
      <c r="C11" s="37">
        <v>3</v>
      </c>
      <c r="D11" s="37">
        <v>197</v>
      </c>
      <c r="E11" s="37">
        <v>175</v>
      </c>
      <c r="F11" s="37">
        <v>175</v>
      </c>
      <c r="G11" s="37">
        <v>10</v>
      </c>
      <c r="H11" s="37">
        <v>13</v>
      </c>
      <c r="I11" s="37"/>
      <c r="J11" s="37">
        <v>198</v>
      </c>
      <c r="K11" s="37"/>
      <c r="L11" s="37">
        <v>2</v>
      </c>
      <c r="M11" s="37"/>
      <c r="N11" s="37"/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59"/>
      <c r="D12" s="59">
        <v>17</v>
      </c>
      <c r="E12" s="59">
        <v>11</v>
      </c>
      <c r="F12" s="59">
        <v>11</v>
      </c>
      <c r="G12" s="59"/>
      <c r="H12" s="37">
        <v>4</v>
      </c>
      <c r="I12" s="59"/>
      <c r="J12" s="59">
        <v>15</v>
      </c>
      <c r="K12" s="37"/>
      <c r="L12" s="59">
        <v>2</v>
      </c>
      <c r="M12" s="59"/>
      <c r="N12" s="59"/>
      <c r="O12" s="2"/>
      <c r="P12" s="2"/>
      <c r="Q12" s="2"/>
      <c r="R12" s="2"/>
    </row>
    <row r="13" spans="1:18" s="3" customFormat="1" ht="32.25" customHeight="1" x14ac:dyDescent="0.2">
      <c r="A13" s="76" t="s">
        <v>19</v>
      </c>
      <c r="B13" s="7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2"/>
      <c r="P13" s="2"/>
      <c r="Q13" s="2"/>
      <c r="R13" s="2"/>
    </row>
    <row r="14" spans="1:18" s="3" customFormat="1" ht="31.5" customHeight="1" x14ac:dyDescent="0.2">
      <c r="A14" s="76" t="s">
        <v>20</v>
      </c>
      <c r="B14" s="76"/>
      <c r="C14" s="59">
        <v>4</v>
      </c>
      <c r="D14" s="59">
        <v>67</v>
      </c>
      <c r="E14" s="59">
        <v>48</v>
      </c>
      <c r="F14" s="59">
        <v>44</v>
      </c>
      <c r="G14" s="59">
        <v>9</v>
      </c>
      <c r="H14" s="59">
        <v>11</v>
      </c>
      <c r="I14" s="59"/>
      <c r="J14" s="59">
        <v>68</v>
      </c>
      <c r="K14" s="59"/>
      <c r="L14" s="59">
        <v>3</v>
      </c>
      <c r="M14" s="37"/>
      <c r="N14" s="59"/>
      <c r="O14" s="2"/>
      <c r="P14" s="2"/>
      <c r="Q14" s="2"/>
      <c r="R14" s="2"/>
    </row>
    <row r="15" spans="1:18" s="3" customFormat="1" ht="30" customHeight="1" x14ac:dyDescent="0.2">
      <c r="A15" s="76" t="s">
        <v>21</v>
      </c>
      <c r="B15" s="76"/>
      <c r="C15" s="35">
        <v>1</v>
      </c>
      <c r="D15" s="59">
        <v>5</v>
      </c>
      <c r="E15" s="59">
        <v>5</v>
      </c>
      <c r="F15" s="59">
        <v>4</v>
      </c>
      <c r="G15" s="59"/>
      <c r="H15" s="59">
        <v>1</v>
      </c>
      <c r="I15" s="59"/>
      <c r="J15" s="59">
        <v>6</v>
      </c>
      <c r="K15" s="59"/>
      <c r="L15" s="59"/>
      <c r="M15" s="37"/>
      <c r="N15" s="59">
        <v>20000</v>
      </c>
      <c r="O15" s="2"/>
      <c r="P15" s="2"/>
      <c r="Q15" s="2"/>
      <c r="R15" s="2"/>
    </row>
    <row r="16" spans="1:18" s="3" customFormat="1" ht="27.75" customHeight="1" x14ac:dyDescent="0.2">
      <c r="A16" s="76" t="s">
        <v>22</v>
      </c>
      <c r="B16" s="76"/>
      <c r="C16" s="59"/>
      <c r="D16" s="59">
        <v>2</v>
      </c>
      <c r="E16" s="59">
        <v>2</v>
      </c>
      <c r="F16" s="59">
        <v>1</v>
      </c>
      <c r="G16" s="59"/>
      <c r="H16" s="59"/>
      <c r="I16" s="59"/>
      <c r="J16" s="59">
        <v>2</v>
      </c>
      <c r="K16" s="59"/>
      <c r="L16" s="59"/>
      <c r="M16" s="59"/>
      <c r="N16" s="59">
        <v>8000</v>
      </c>
      <c r="O16" s="2"/>
      <c r="P16" s="2"/>
      <c r="Q16" s="2"/>
      <c r="R16" s="2"/>
    </row>
    <row r="17" spans="1:18" s="3" customFormat="1" ht="15.75" x14ac:dyDescent="0.2">
      <c r="A17" s="83" t="s">
        <v>23</v>
      </c>
      <c r="B17" s="83"/>
      <c r="C17" s="59">
        <v>3</v>
      </c>
      <c r="D17" s="59">
        <v>95</v>
      </c>
      <c r="E17" s="59">
        <v>62</v>
      </c>
      <c r="F17" s="59">
        <v>62</v>
      </c>
      <c r="G17" s="59">
        <v>7</v>
      </c>
      <c r="H17" s="59">
        <v>13</v>
      </c>
      <c r="I17" s="59">
        <v>1</v>
      </c>
      <c r="J17" s="59">
        <v>83</v>
      </c>
      <c r="K17" s="59"/>
      <c r="L17" s="59">
        <v>15</v>
      </c>
      <c r="M17" s="59"/>
      <c r="N17" s="59">
        <v>375000</v>
      </c>
      <c r="O17" s="2"/>
      <c r="P17" s="39"/>
      <c r="Q17" s="2"/>
      <c r="R17" s="2"/>
    </row>
    <row r="18" spans="1:18" s="3" customFormat="1" ht="27" customHeight="1" x14ac:dyDescent="0.2">
      <c r="A18" s="76" t="s">
        <v>24</v>
      </c>
      <c r="B18" s="76"/>
      <c r="C18" s="59"/>
      <c r="D18" s="59">
        <v>9</v>
      </c>
      <c r="E18" s="59">
        <v>6</v>
      </c>
      <c r="F18" s="59">
        <v>3</v>
      </c>
      <c r="G18" s="59">
        <v>1</v>
      </c>
      <c r="H18" s="59">
        <v>2</v>
      </c>
      <c r="I18" s="59"/>
      <c r="J18" s="59">
        <v>9</v>
      </c>
      <c r="K18" s="59"/>
      <c r="L18" s="59"/>
      <c r="M18" s="59"/>
      <c r="N18" s="59">
        <v>27000</v>
      </c>
      <c r="O18" s="2"/>
      <c r="P18" s="2"/>
      <c r="Q18" s="2"/>
      <c r="R18" s="2"/>
    </row>
    <row r="19" spans="1:18" s="3" customFormat="1" ht="30" customHeight="1" x14ac:dyDescent="0.2">
      <c r="A19" s="76" t="s">
        <v>25</v>
      </c>
      <c r="B19" s="76"/>
      <c r="C19" s="59">
        <v>5</v>
      </c>
      <c r="D19" s="59">
        <v>44</v>
      </c>
      <c r="E19" s="59">
        <v>30</v>
      </c>
      <c r="F19" s="59">
        <v>25</v>
      </c>
      <c r="G19" s="59">
        <v>3</v>
      </c>
      <c r="H19" s="59">
        <v>12</v>
      </c>
      <c r="I19" s="59"/>
      <c r="J19" s="59">
        <v>45</v>
      </c>
      <c r="K19" s="59"/>
      <c r="L19" s="59">
        <v>4</v>
      </c>
      <c r="M19" s="59"/>
      <c r="N19" s="59">
        <v>176000</v>
      </c>
      <c r="O19" s="2"/>
      <c r="P19" s="2"/>
      <c r="Q19" s="2"/>
      <c r="R19" s="2"/>
    </row>
    <row r="20" spans="1:18" s="3" customFormat="1" ht="15.75" x14ac:dyDescent="0.2">
      <c r="A20" s="81" t="s">
        <v>26</v>
      </c>
      <c r="B20" s="81"/>
      <c r="C20" s="59">
        <v>9</v>
      </c>
      <c r="D20" s="59">
        <v>121</v>
      </c>
      <c r="E20" s="59">
        <v>53</v>
      </c>
      <c r="F20" s="59">
        <v>44</v>
      </c>
      <c r="G20" s="59">
        <v>19</v>
      </c>
      <c r="H20" s="59">
        <v>43</v>
      </c>
      <c r="I20" s="59">
        <v>1</v>
      </c>
      <c r="J20" s="59">
        <v>116</v>
      </c>
      <c r="K20" s="59"/>
      <c r="L20" s="59">
        <v>14</v>
      </c>
      <c r="M20" s="59"/>
      <c r="N20" s="59">
        <v>332000</v>
      </c>
      <c r="O20" s="2"/>
      <c r="P20" s="2"/>
      <c r="Q20" s="2"/>
      <c r="R20" s="2"/>
    </row>
    <row r="21" spans="1:18" s="3" customFormat="1" ht="27.75" customHeight="1" x14ac:dyDescent="0.2">
      <c r="A21" s="76" t="s">
        <v>27</v>
      </c>
      <c r="B21" s="76"/>
      <c r="C21" s="59"/>
      <c r="D21" s="59">
        <v>6</v>
      </c>
      <c r="E21" s="59">
        <v>3</v>
      </c>
      <c r="F21" s="59">
        <v>3</v>
      </c>
      <c r="G21" s="59">
        <v>1</v>
      </c>
      <c r="H21" s="59">
        <v>2</v>
      </c>
      <c r="I21" s="59"/>
      <c r="J21" s="59">
        <v>6</v>
      </c>
      <c r="K21" s="59"/>
      <c r="L21" s="59"/>
      <c r="M21" s="59"/>
      <c r="N21" s="59">
        <v>12000</v>
      </c>
      <c r="O21" s="2"/>
      <c r="P21" s="2"/>
      <c r="Q21" s="2"/>
      <c r="R21" s="2"/>
    </row>
    <row r="22" spans="1:18" s="3" customFormat="1" ht="35.25" customHeight="1" x14ac:dyDescent="0.2">
      <c r="A22" s="76" t="s">
        <v>28</v>
      </c>
      <c r="B22" s="76"/>
      <c r="C22" s="59">
        <v>2</v>
      </c>
      <c r="D22" s="59">
        <v>3</v>
      </c>
      <c r="E22" s="59">
        <v>3</v>
      </c>
      <c r="F22" s="59">
        <v>3</v>
      </c>
      <c r="G22" s="59"/>
      <c r="H22" s="59">
        <v>2</v>
      </c>
      <c r="I22" s="59"/>
      <c r="J22" s="59">
        <v>5</v>
      </c>
      <c r="K22" s="59"/>
      <c r="L22" s="59"/>
      <c r="M22" s="59"/>
      <c r="N22" s="59">
        <v>16000</v>
      </c>
      <c r="O22" s="2"/>
      <c r="P22" s="2"/>
      <c r="Q22" s="2"/>
      <c r="R22" s="2"/>
    </row>
    <row r="23" spans="1:18" s="3" customFormat="1" ht="28.5" customHeight="1" x14ac:dyDescent="0.2">
      <c r="A23" s="81" t="s">
        <v>29</v>
      </c>
      <c r="B23" s="81"/>
      <c r="C23" s="59">
        <v>8</v>
      </c>
      <c r="D23" s="59">
        <v>97</v>
      </c>
      <c r="E23" s="59">
        <v>60</v>
      </c>
      <c r="F23" s="59">
        <v>48</v>
      </c>
      <c r="G23" s="59">
        <v>10</v>
      </c>
      <c r="H23" s="59">
        <v>22</v>
      </c>
      <c r="I23" s="59">
        <v>2</v>
      </c>
      <c r="J23" s="59">
        <v>94</v>
      </c>
      <c r="K23" s="59"/>
      <c r="L23" s="59">
        <v>11</v>
      </c>
      <c r="M23" s="59"/>
      <c r="N23" s="59">
        <v>107000</v>
      </c>
      <c r="O23" s="2"/>
      <c r="P23" s="2"/>
      <c r="Q23" s="2"/>
      <c r="R23" s="2"/>
    </row>
    <row r="24" spans="1:18" s="3" customFormat="1" ht="27.75" customHeight="1" x14ac:dyDescent="0.2">
      <c r="A24" s="76" t="s">
        <v>30</v>
      </c>
      <c r="B24" s="76"/>
      <c r="C24" s="59">
        <v>5</v>
      </c>
      <c r="D24" s="59">
        <v>91</v>
      </c>
      <c r="E24" s="59">
        <v>58</v>
      </c>
      <c r="F24" s="59">
        <v>49</v>
      </c>
      <c r="G24" s="59">
        <v>3</v>
      </c>
      <c r="H24" s="59">
        <v>25</v>
      </c>
      <c r="I24" s="59">
        <v>1</v>
      </c>
      <c r="J24" s="59">
        <v>87</v>
      </c>
      <c r="K24" s="59"/>
      <c r="L24" s="59">
        <v>9</v>
      </c>
      <c r="M24" s="59"/>
      <c r="N24" s="59">
        <v>382900</v>
      </c>
      <c r="O24" s="2"/>
      <c r="P24" s="2"/>
      <c r="Q24" s="2"/>
      <c r="R24" s="2"/>
    </row>
    <row r="25" spans="1:18" s="3" customFormat="1" ht="29.25" customHeight="1" x14ac:dyDescent="0.2">
      <c r="A25" s="76" t="s">
        <v>31</v>
      </c>
      <c r="B25" s="76"/>
      <c r="C25" s="37"/>
      <c r="D25" s="37">
        <v>4</v>
      </c>
      <c r="E25" s="37">
        <v>3</v>
      </c>
      <c r="F25" s="37">
        <v>3</v>
      </c>
      <c r="G25" s="37"/>
      <c r="H25" s="37">
        <v>1</v>
      </c>
      <c r="I25" s="37"/>
      <c r="J25" s="37">
        <v>4</v>
      </c>
      <c r="K25" s="37"/>
      <c r="L25" s="37"/>
      <c r="M25" s="37"/>
      <c r="N25" s="37"/>
      <c r="O25" s="2"/>
      <c r="P25" s="2"/>
      <c r="Q25" s="2"/>
      <c r="R25" s="2"/>
    </row>
    <row r="26" spans="1:18" s="3" customFormat="1" ht="24.75" customHeight="1" x14ac:dyDescent="0.2">
      <c r="A26" s="76" t="s">
        <v>32</v>
      </c>
      <c r="B26" s="76"/>
      <c r="C26" s="59">
        <v>2</v>
      </c>
      <c r="D26" s="59">
        <v>29</v>
      </c>
      <c r="E26" s="59">
        <v>20</v>
      </c>
      <c r="F26" s="59">
        <v>18</v>
      </c>
      <c r="G26" s="59">
        <v>3</v>
      </c>
      <c r="H26" s="59">
        <v>8</v>
      </c>
      <c r="I26" s="59"/>
      <c r="J26" s="59">
        <v>31</v>
      </c>
      <c r="K26" s="59"/>
      <c r="L26" s="59"/>
      <c r="M26" s="59"/>
      <c r="N26" s="59">
        <v>91000</v>
      </c>
      <c r="O26" s="2"/>
      <c r="P26" s="2"/>
      <c r="Q26" s="2"/>
      <c r="R26" s="2"/>
    </row>
    <row r="27" spans="1:18" s="3" customFormat="1" ht="33" customHeight="1" x14ac:dyDescent="0.2">
      <c r="A27" s="76" t="s">
        <v>33</v>
      </c>
      <c r="B27" s="76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2"/>
      <c r="P27" s="2"/>
      <c r="Q27" s="2"/>
      <c r="R27" s="2"/>
    </row>
    <row r="28" spans="1:18" s="3" customFormat="1" ht="27.75" customHeight="1" x14ac:dyDescent="0.2">
      <c r="A28" s="76" t="s">
        <v>34</v>
      </c>
      <c r="B28" s="76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2"/>
      <c r="P28" s="2"/>
      <c r="Q28" s="2"/>
      <c r="R28" s="2"/>
    </row>
    <row r="29" spans="1:18" s="3" customFormat="1" ht="42" customHeight="1" x14ac:dyDescent="0.2">
      <c r="A29" s="76" t="s">
        <v>35</v>
      </c>
      <c r="B29" s="76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2"/>
      <c r="P29" s="2"/>
      <c r="Q29" s="2"/>
      <c r="R29" s="2"/>
    </row>
    <row r="30" spans="1:18" s="3" customFormat="1" ht="56.25" customHeight="1" x14ac:dyDescent="0.2">
      <c r="A30" s="79" t="s">
        <v>36</v>
      </c>
      <c r="B30" s="7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2"/>
      <c r="P30" s="2"/>
      <c r="Q30" s="2"/>
      <c r="R30" s="2"/>
    </row>
    <row r="31" spans="1:18" s="3" customFormat="1" ht="29.25" customHeight="1" x14ac:dyDescent="0.2">
      <c r="A31" s="76" t="s">
        <v>53</v>
      </c>
      <c r="B31" s="76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2"/>
      <c r="P31" s="2"/>
      <c r="Q31" s="2"/>
      <c r="R31" s="2"/>
    </row>
    <row r="32" spans="1:18" s="3" customFormat="1" ht="38.25" customHeight="1" x14ac:dyDescent="0.2">
      <c r="A32" s="76" t="s">
        <v>37</v>
      </c>
      <c r="B32" s="76"/>
      <c r="C32" s="59">
        <v>9</v>
      </c>
      <c r="D32" s="59">
        <v>71</v>
      </c>
      <c r="E32" s="59">
        <v>41</v>
      </c>
      <c r="F32" s="59">
        <v>30</v>
      </c>
      <c r="G32" s="59">
        <v>9</v>
      </c>
      <c r="H32" s="59">
        <v>23</v>
      </c>
      <c r="I32" s="59">
        <v>3</v>
      </c>
      <c r="J32" s="59">
        <v>76</v>
      </c>
      <c r="K32" s="59"/>
      <c r="L32" s="59">
        <v>4</v>
      </c>
      <c r="M32" s="59"/>
      <c r="N32" s="59">
        <v>841000</v>
      </c>
      <c r="O32" s="2"/>
      <c r="P32" s="2"/>
      <c r="Q32" s="2"/>
      <c r="R32" s="2"/>
    </row>
    <row r="33" spans="1:18" s="3" customFormat="1" ht="27.75" customHeight="1" x14ac:dyDescent="0.2">
      <c r="A33" s="76" t="s">
        <v>38</v>
      </c>
      <c r="B33" s="76"/>
      <c r="C33" s="37"/>
      <c r="D33" s="61">
        <v>3</v>
      </c>
      <c r="E33" s="61">
        <v>1</v>
      </c>
      <c r="F33" s="61">
        <v>1</v>
      </c>
      <c r="G33" s="61">
        <v>1</v>
      </c>
      <c r="H33" s="61">
        <v>1</v>
      </c>
      <c r="I33" s="61"/>
      <c r="J33" s="61">
        <v>3</v>
      </c>
      <c r="K33" s="61"/>
      <c r="L33" s="61"/>
      <c r="M33" s="61"/>
      <c r="N33" s="61">
        <v>4000</v>
      </c>
      <c r="O33" s="2"/>
      <c r="P33" s="39"/>
      <c r="Q33" s="2"/>
      <c r="R33" s="2"/>
    </row>
    <row r="34" spans="1:18" s="3" customFormat="1" ht="15" customHeight="1" x14ac:dyDescent="0.2">
      <c r="A34" s="78" t="s">
        <v>39</v>
      </c>
      <c r="B34" s="78"/>
      <c r="C34" s="59">
        <v>40</v>
      </c>
      <c r="D34" s="60">
        <v>501</v>
      </c>
      <c r="E34" s="60">
        <v>344</v>
      </c>
      <c r="F34" s="60">
        <v>308</v>
      </c>
      <c r="G34" s="60">
        <v>59</v>
      </c>
      <c r="H34" s="60">
        <v>76</v>
      </c>
      <c r="I34" s="60">
        <v>4</v>
      </c>
      <c r="J34" s="60">
        <v>483</v>
      </c>
      <c r="K34" s="60"/>
      <c r="L34" s="60">
        <v>58</v>
      </c>
      <c r="M34" s="60"/>
      <c r="N34" s="60">
        <v>3612000</v>
      </c>
      <c r="O34" s="2"/>
      <c r="P34" s="39"/>
      <c r="Q34" s="2"/>
      <c r="R34" s="2"/>
    </row>
    <row r="35" spans="1:18" s="3" customFormat="1" ht="31.5" customHeight="1" x14ac:dyDescent="0.2">
      <c r="A35" s="86" t="s">
        <v>40</v>
      </c>
      <c r="B35" s="86"/>
      <c r="C35" s="63">
        <f t="shared" ref="C35:J35" si="0">SUM(C10:C34)</f>
        <v>91</v>
      </c>
      <c r="D35" s="63">
        <f t="shared" si="0"/>
        <v>1364</v>
      </c>
      <c r="E35" s="63">
        <f t="shared" si="0"/>
        <v>927</v>
      </c>
      <c r="F35" s="63">
        <f t="shared" si="0"/>
        <v>833</v>
      </c>
      <c r="G35" s="63">
        <f t="shared" si="0"/>
        <v>135</v>
      </c>
      <c r="H35" s="63">
        <f t="shared" si="0"/>
        <v>259</v>
      </c>
      <c r="I35" s="63">
        <f t="shared" si="0"/>
        <v>12</v>
      </c>
      <c r="J35" s="63">
        <f t="shared" si="0"/>
        <v>1333</v>
      </c>
      <c r="K35" s="63"/>
      <c r="L35" s="63">
        <f>SUM(L10:L34)</f>
        <v>122</v>
      </c>
      <c r="M35" s="63"/>
      <c r="N35" s="63">
        <f>SUM(N10:N34)</f>
        <v>6003900</v>
      </c>
      <c r="O35" s="2"/>
      <c r="P35" s="39"/>
      <c r="Q35" s="2"/>
      <c r="R35" s="2"/>
    </row>
    <row r="36" spans="1:18" s="3" customFormat="1" ht="25.5" customHeight="1" x14ac:dyDescent="0.2">
      <c r="A36" s="82" t="s">
        <v>44</v>
      </c>
      <c r="B36" s="9" t="s">
        <v>41</v>
      </c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2"/>
      <c r="P36" s="39"/>
      <c r="Q36" s="2"/>
      <c r="R36" s="2"/>
    </row>
    <row r="37" spans="1:18" s="3" customFormat="1" ht="38.25" x14ac:dyDescent="0.2">
      <c r="A37" s="82"/>
      <c r="B37" s="9" t="s">
        <v>61</v>
      </c>
      <c r="C37" s="60">
        <v>9</v>
      </c>
      <c r="D37" s="60">
        <v>278</v>
      </c>
      <c r="E37" s="60">
        <v>231</v>
      </c>
      <c r="F37" s="60">
        <v>221</v>
      </c>
      <c r="G37" s="60">
        <v>26</v>
      </c>
      <c r="H37" s="60">
        <v>14</v>
      </c>
      <c r="I37" s="60">
        <v>3</v>
      </c>
      <c r="J37" s="60">
        <v>274</v>
      </c>
      <c r="K37" s="61"/>
      <c r="L37" s="60">
        <v>13</v>
      </c>
      <c r="M37" s="61"/>
      <c r="N37" s="60">
        <v>1891000</v>
      </c>
      <c r="O37" s="2"/>
      <c r="P37" s="39"/>
      <c r="Q37" s="2"/>
      <c r="R37" s="2"/>
    </row>
    <row r="38" spans="1:18" s="3" customFormat="1" ht="63.75" x14ac:dyDescent="0.2">
      <c r="A38" s="82"/>
      <c r="B38" s="9" t="s">
        <v>43</v>
      </c>
      <c r="C38" s="60">
        <v>6</v>
      </c>
      <c r="D38" s="60">
        <v>15</v>
      </c>
      <c r="E38" s="60">
        <v>9</v>
      </c>
      <c r="F38" s="60">
        <v>6</v>
      </c>
      <c r="G38" s="36">
        <v>2</v>
      </c>
      <c r="H38" s="60">
        <v>6</v>
      </c>
      <c r="I38" s="60">
        <v>4</v>
      </c>
      <c r="J38" s="60">
        <v>21</v>
      </c>
      <c r="K38" s="60"/>
      <c r="L38" s="60"/>
      <c r="M38" s="60"/>
      <c r="N38" s="61">
        <v>144000</v>
      </c>
      <c r="O38" s="2"/>
      <c r="P38" s="39"/>
      <c r="Q38" s="2"/>
      <c r="R38" s="2"/>
    </row>
    <row r="39" spans="1:18" s="3" customFormat="1" ht="47.25" customHeight="1" x14ac:dyDescent="0.2">
      <c r="A39" s="82"/>
      <c r="B39" s="64" t="s">
        <v>45</v>
      </c>
      <c r="C39" s="63">
        <f t="shared" ref="C39:J39" si="1">SUM(C37:C38)</f>
        <v>15</v>
      </c>
      <c r="D39" s="63">
        <f t="shared" si="1"/>
        <v>293</v>
      </c>
      <c r="E39" s="63">
        <f t="shared" si="1"/>
        <v>240</v>
      </c>
      <c r="F39" s="63">
        <f t="shared" si="1"/>
        <v>227</v>
      </c>
      <c r="G39" s="63">
        <f t="shared" si="1"/>
        <v>28</v>
      </c>
      <c r="H39" s="63">
        <f t="shared" si="1"/>
        <v>20</v>
      </c>
      <c r="I39" s="63">
        <f t="shared" si="1"/>
        <v>7</v>
      </c>
      <c r="J39" s="63">
        <f t="shared" si="1"/>
        <v>295</v>
      </c>
      <c r="K39" s="63"/>
      <c r="L39" s="63">
        <f>SUM(L37:L38)</f>
        <v>13</v>
      </c>
      <c r="M39" s="63"/>
      <c r="N39" s="63">
        <f>SUM(N37:N38)</f>
        <v>2035000</v>
      </c>
      <c r="O39" s="2"/>
      <c r="P39" s="39"/>
      <c r="Q39" s="2"/>
      <c r="R39" s="2"/>
    </row>
    <row r="40" spans="1:18" s="3" customFormat="1" ht="38.25" x14ac:dyDescent="0.2">
      <c r="A40" s="82" t="s">
        <v>51</v>
      </c>
      <c r="B40" s="9" t="s">
        <v>46</v>
      </c>
      <c r="C40" s="60">
        <v>9</v>
      </c>
      <c r="D40" s="60">
        <v>121</v>
      </c>
      <c r="E40" s="36">
        <v>101</v>
      </c>
      <c r="F40" s="60">
        <v>93</v>
      </c>
      <c r="G40" s="60">
        <v>2</v>
      </c>
      <c r="H40" s="60">
        <v>19</v>
      </c>
      <c r="I40" s="60"/>
      <c r="J40" s="60">
        <v>122</v>
      </c>
      <c r="K40" s="60"/>
      <c r="L40" s="60">
        <v>8</v>
      </c>
      <c r="M40" s="60"/>
      <c r="N40" s="60">
        <v>305000</v>
      </c>
      <c r="O40" s="2"/>
      <c r="P40" s="39"/>
      <c r="Q40" s="2"/>
      <c r="R40" s="2"/>
    </row>
    <row r="41" spans="1:18" s="3" customFormat="1" ht="51" x14ac:dyDescent="0.2">
      <c r="A41" s="82"/>
      <c r="B41" s="9" t="s">
        <v>47</v>
      </c>
      <c r="C41" s="60">
        <v>2</v>
      </c>
      <c r="D41" s="60"/>
      <c r="E41" s="60">
        <v>1</v>
      </c>
      <c r="F41" s="60"/>
      <c r="G41" s="60"/>
      <c r="H41" s="60"/>
      <c r="I41" s="60">
        <v>1</v>
      </c>
      <c r="J41" s="60">
        <v>2</v>
      </c>
      <c r="K41" s="60"/>
      <c r="L41" s="60"/>
      <c r="M41" s="60"/>
      <c r="N41" s="60">
        <v>4000</v>
      </c>
      <c r="O41" s="2"/>
      <c r="P41" s="39"/>
      <c r="Q41" s="2"/>
      <c r="R41" s="2"/>
    </row>
    <row r="42" spans="1:18" s="3" customFormat="1" ht="51" x14ac:dyDescent="0.2">
      <c r="A42" s="82"/>
      <c r="B42" s="9" t="s">
        <v>48</v>
      </c>
      <c r="C42" s="60"/>
      <c r="D42" s="60">
        <v>1</v>
      </c>
      <c r="E42" s="60">
        <v>1</v>
      </c>
      <c r="F42" s="60">
        <v>1</v>
      </c>
      <c r="G42" s="60"/>
      <c r="H42" s="60"/>
      <c r="I42" s="60"/>
      <c r="J42" s="60">
        <v>1</v>
      </c>
      <c r="K42" s="60"/>
      <c r="L42" s="60"/>
      <c r="M42" s="60"/>
      <c r="N42" s="60">
        <v>4000</v>
      </c>
      <c r="O42" s="2"/>
      <c r="P42" s="39"/>
      <c r="Q42" s="2"/>
      <c r="R42" s="2"/>
    </row>
    <row r="43" spans="1:18" s="3" customFormat="1" ht="15.75" x14ac:dyDescent="0.2">
      <c r="A43" s="82"/>
      <c r="B43" s="9" t="s">
        <v>49</v>
      </c>
      <c r="C43" s="60">
        <v>9</v>
      </c>
      <c r="D43" s="60">
        <v>80</v>
      </c>
      <c r="E43" s="60">
        <v>67</v>
      </c>
      <c r="F43" s="60">
        <v>65</v>
      </c>
      <c r="G43" s="60">
        <v>2</v>
      </c>
      <c r="H43" s="60">
        <v>15</v>
      </c>
      <c r="I43" s="60"/>
      <c r="J43" s="60">
        <v>84</v>
      </c>
      <c r="K43" s="60"/>
      <c r="L43" s="60">
        <v>5</v>
      </c>
      <c r="M43" s="60"/>
      <c r="N43" s="60">
        <v>207000</v>
      </c>
      <c r="O43" s="2"/>
      <c r="P43" s="39"/>
      <c r="Q43" s="2"/>
      <c r="R43" s="2"/>
    </row>
    <row r="44" spans="1:18" s="3" customFormat="1" ht="25.5" x14ac:dyDescent="0.2">
      <c r="A44" s="82"/>
      <c r="B44" s="64" t="s">
        <v>50</v>
      </c>
      <c r="C44" s="63">
        <f t="shared" ref="C44:J44" si="2">SUM(C40:C43)</f>
        <v>20</v>
      </c>
      <c r="D44" s="63">
        <f t="shared" si="2"/>
        <v>202</v>
      </c>
      <c r="E44" s="63">
        <f t="shared" si="2"/>
        <v>170</v>
      </c>
      <c r="F44" s="63">
        <f t="shared" si="2"/>
        <v>159</v>
      </c>
      <c r="G44" s="63">
        <f t="shared" si="2"/>
        <v>4</v>
      </c>
      <c r="H44" s="63">
        <f t="shared" si="2"/>
        <v>34</v>
      </c>
      <c r="I44" s="63">
        <f t="shared" si="2"/>
        <v>1</v>
      </c>
      <c r="J44" s="63">
        <f t="shared" si="2"/>
        <v>209</v>
      </c>
      <c r="K44" s="63"/>
      <c r="L44" s="63">
        <f>SUM(L40:L43)</f>
        <v>13</v>
      </c>
      <c r="M44" s="63"/>
      <c r="N44" s="63">
        <f>SUM(N40:N43)</f>
        <v>520000</v>
      </c>
      <c r="O44" s="2"/>
      <c r="P44" s="39"/>
      <c r="Q44" s="2"/>
      <c r="R44" s="2"/>
    </row>
    <row r="45" spans="1:18" s="3" customFormat="1" ht="24.75" customHeight="1" x14ac:dyDescent="0.2">
      <c r="A45" s="87" t="s">
        <v>54</v>
      </c>
      <c r="B45" s="87"/>
      <c r="C45" s="63">
        <f>SUM(C35+C39+C44)</f>
        <v>126</v>
      </c>
      <c r="D45" s="63">
        <f t="shared" ref="D45:N45" si="3">SUM(D35+D39+D44)</f>
        <v>1859</v>
      </c>
      <c r="E45" s="63">
        <f>SUM(E35+E39+E44)</f>
        <v>1337</v>
      </c>
      <c r="F45" s="63">
        <f t="shared" si="3"/>
        <v>1219</v>
      </c>
      <c r="G45" s="63">
        <f t="shared" si="3"/>
        <v>167</v>
      </c>
      <c r="H45" s="63">
        <f t="shared" si="3"/>
        <v>313</v>
      </c>
      <c r="I45" s="63">
        <f t="shared" si="3"/>
        <v>20</v>
      </c>
      <c r="J45" s="63">
        <f>SUM(E45+G45+H45+I45)</f>
        <v>1837</v>
      </c>
      <c r="K45" s="63"/>
      <c r="L45" s="63">
        <f t="shared" si="3"/>
        <v>148</v>
      </c>
      <c r="M45" s="63"/>
      <c r="N45" s="63">
        <f t="shared" si="3"/>
        <v>8558900</v>
      </c>
      <c r="O45" s="2"/>
      <c r="P45" s="39"/>
      <c r="Q45" s="2"/>
      <c r="R45" s="2"/>
    </row>
    <row r="46" spans="1:18" s="3" customFormat="1" ht="12.95" customHeight="1" x14ac:dyDescent="0.2">
      <c r="B46" s="2"/>
      <c r="C46" s="6"/>
      <c r="D46" s="40"/>
      <c r="E46" s="40"/>
      <c r="F46" s="40"/>
      <c r="G46" s="40"/>
      <c r="H46" s="40"/>
      <c r="I46" s="40"/>
      <c r="J46" s="40"/>
      <c r="K46" s="40"/>
      <c r="L46" s="33"/>
      <c r="M46" s="33"/>
      <c r="N46" s="40"/>
      <c r="O46" s="39"/>
      <c r="P46" s="39"/>
      <c r="Q46" s="2"/>
      <c r="R46" s="2"/>
    </row>
    <row r="47" spans="1:18" s="3" customFormat="1" ht="12.95" customHeight="1" x14ac:dyDescent="0.2">
      <c r="B47" s="22"/>
      <c r="C47" s="22"/>
      <c r="D47" s="42"/>
      <c r="E47" s="42"/>
      <c r="F47" s="42"/>
      <c r="G47" s="42"/>
      <c r="H47" s="42"/>
      <c r="I47" s="43"/>
      <c r="J47" s="43"/>
      <c r="K47" s="43"/>
      <c r="L47" s="43"/>
      <c r="M47" s="58"/>
      <c r="N47" s="44"/>
      <c r="O47" s="39"/>
      <c r="P47" s="39"/>
      <c r="Q47" s="2"/>
      <c r="R47" s="2"/>
    </row>
    <row r="48" spans="1:18" s="3" customFormat="1" ht="12.95" customHeight="1" x14ac:dyDescent="0.2">
      <c r="B48" s="22"/>
      <c r="C48" s="22"/>
      <c r="D48" s="42"/>
      <c r="E48" s="42"/>
      <c r="F48" s="42"/>
      <c r="G48" s="42"/>
      <c r="H48" s="42"/>
      <c r="I48" s="45"/>
      <c r="J48" s="45"/>
      <c r="K48" s="45"/>
      <c r="L48" s="45"/>
      <c r="M48" s="45"/>
      <c r="N48" s="46"/>
      <c r="O48" s="39"/>
      <c r="P48" s="39"/>
      <c r="Q48" s="2"/>
      <c r="R48" s="2"/>
    </row>
    <row r="49" spans="1:18" s="4" customFormat="1" ht="12.95" customHeight="1" x14ac:dyDescent="0.2">
      <c r="B49" s="22"/>
      <c r="C49" s="22"/>
      <c r="D49" s="42"/>
      <c r="E49" s="42"/>
      <c r="F49" s="42"/>
      <c r="G49" s="42"/>
      <c r="H49" s="42"/>
      <c r="I49" s="47"/>
      <c r="J49" s="47"/>
      <c r="K49" s="47"/>
      <c r="L49" s="47"/>
      <c r="M49" s="47"/>
      <c r="N49" s="48"/>
      <c r="O49" s="49"/>
      <c r="P49" s="49"/>
      <c r="Q49" s="5"/>
      <c r="R49" s="5"/>
    </row>
    <row r="50" spans="1:18" s="4" customFormat="1" ht="10.5" customHeight="1" x14ac:dyDescent="0.2">
      <c r="B50" s="23"/>
      <c r="C50" s="23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8"/>
      <c r="O50" s="49"/>
      <c r="P50" s="49"/>
      <c r="Q50" s="5"/>
      <c r="R50" s="5"/>
    </row>
    <row r="51" spans="1:18" s="3" customFormat="1" ht="12.95" customHeight="1" x14ac:dyDescent="0.2">
      <c r="B51" s="20"/>
      <c r="C51" s="21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4"/>
      <c r="O51" s="39"/>
      <c r="P51" s="39"/>
      <c r="Q51" s="2"/>
      <c r="R51" s="2"/>
    </row>
    <row r="52" spans="1:18" s="3" customFormat="1" ht="12.95" customHeight="1" x14ac:dyDescent="0.2">
      <c r="B52" s="20"/>
      <c r="C52" s="21"/>
      <c r="D52" s="43"/>
      <c r="E52" s="43"/>
      <c r="F52" s="43"/>
      <c r="G52" s="43"/>
      <c r="H52" s="43" t="s">
        <v>77</v>
      </c>
      <c r="I52" s="43"/>
      <c r="J52" s="43"/>
      <c r="K52" s="43"/>
      <c r="L52" s="43"/>
      <c r="M52" s="43"/>
      <c r="N52" s="44"/>
      <c r="O52" s="39"/>
      <c r="P52" s="39"/>
      <c r="Q52" s="2"/>
      <c r="R52" s="2"/>
    </row>
    <row r="53" spans="1:18" s="3" customFormat="1" ht="12.95" customHeight="1" x14ac:dyDescent="0.2">
      <c r="B53" s="20"/>
      <c r="C53" s="20"/>
      <c r="D53" s="50"/>
      <c r="E53" s="50"/>
      <c r="F53" s="51"/>
      <c r="G53" s="51"/>
      <c r="H53" s="51"/>
      <c r="I53" s="43"/>
      <c r="J53" s="43"/>
      <c r="K53" s="43"/>
      <c r="L53" s="43"/>
      <c r="M53" s="43"/>
      <c r="N53" s="44"/>
      <c r="O53" s="39"/>
      <c r="P53" s="39"/>
      <c r="Q53" s="2"/>
      <c r="R53" s="2"/>
    </row>
    <row r="54" spans="1:18" s="3" customFormat="1" ht="12.95" customHeight="1" x14ac:dyDescent="0.2">
      <c r="B54" s="24"/>
      <c r="C54" s="24"/>
      <c r="D54" s="52"/>
      <c r="E54" s="52"/>
      <c r="F54" s="52"/>
      <c r="G54" s="53"/>
      <c r="H54" s="54"/>
      <c r="I54" s="43"/>
      <c r="J54" s="43"/>
      <c r="K54" s="43"/>
      <c r="L54" s="43"/>
      <c r="M54" s="43"/>
      <c r="N54" s="44"/>
      <c r="O54" s="39"/>
      <c r="P54" s="39"/>
      <c r="Q54" s="2"/>
      <c r="R54" s="2"/>
    </row>
    <row r="55" spans="1:18" s="3" customFormat="1" ht="12.95" customHeight="1" x14ac:dyDescent="0.2">
      <c r="B55" s="24"/>
      <c r="C55" s="24"/>
      <c r="D55" s="52"/>
      <c r="E55" s="52"/>
      <c r="F55" s="52"/>
      <c r="G55" s="53"/>
      <c r="H55" s="54"/>
      <c r="I55" s="43"/>
      <c r="J55" s="43"/>
      <c r="K55" s="43"/>
      <c r="L55" s="43"/>
      <c r="M55" s="43"/>
      <c r="N55" s="44"/>
      <c r="O55" s="39"/>
      <c r="P55" s="39"/>
      <c r="Q55" s="2"/>
      <c r="R55" s="2"/>
    </row>
    <row r="56" spans="1:18" s="3" customFormat="1" ht="12.95" customHeight="1" x14ac:dyDescent="0.2">
      <c r="B56" s="20"/>
      <c r="C56" s="21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4"/>
      <c r="O56" s="39"/>
      <c r="P56" s="39"/>
      <c r="Q56" s="2"/>
      <c r="R56" s="2"/>
    </row>
    <row r="57" spans="1:18" s="3" customFormat="1" ht="12.95" customHeight="1" x14ac:dyDescent="0.2">
      <c r="A57" s="4"/>
      <c r="B57" s="24"/>
      <c r="C57" s="24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5"/>
      <c r="O57" s="39"/>
      <c r="P57" s="39"/>
      <c r="Q57" s="2"/>
      <c r="R57" s="2"/>
    </row>
    <row r="58" spans="1:18" s="3" customFormat="1" ht="12.95" customHeight="1" x14ac:dyDescent="0.2">
      <c r="A58" s="11"/>
      <c r="B58" s="24"/>
      <c r="C58" s="24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39"/>
      <c r="P58" s="39"/>
      <c r="Q58" s="2"/>
      <c r="R58" s="2"/>
    </row>
    <row r="59" spans="1:18" s="3" customFormat="1" ht="12.95" customHeight="1" x14ac:dyDescent="0.2">
      <c r="A59" s="11"/>
      <c r="B59" s="24"/>
      <c r="C59" s="24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5"/>
      <c r="O59" s="39"/>
      <c r="P59" s="39"/>
      <c r="Q59" s="2"/>
      <c r="R59" s="2"/>
    </row>
    <row r="60" spans="1:18" s="3" customFormat="1" ht="12.95" customHeight="1" x14ac:dyDescent="0.2">
      <c r="B60" s="20"/>
      <c r="C60" s="21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4"/>
      <c r="O60" s="39"/>
      <c r="P60" s="39"/>
      <c r="Q60" s="2"/>
      <c r="R60" s="2"/>
    </row>
    <row r="61" spans="1:18" s="3" customFormat="1" ht="12.95" customHeight="1" x14ac:dyDescent="0.2">
      <c r="B61" s="20"/>
      <c r="C61" s="2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6"/>
      <c r="O61" s="39"/>
      <c r="P61" s="39"/>
      <c r="Q61" s="2"/>
      <c r="R61" s="2"/>
    </row>
    <row r="62" spans="1:18" s="3" customFormat="1" x14ac:dyDescent="0.2">
      <c r="B62" s="2"/>
      <c r="C62" s="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57"/>
      <c r="O62" s="39"/>
      <c r="P62" s="39"/>
      <c r="Q62" s="2"/>
      <c r="R62" s="2"/>
    </row>
    <row r="63" spans="1:18" s="3" customFormat="1" x14ac:dyDescent="0.2">
      <c r="B63" s="2"/>
      <c r="C63" s="2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57"/>
      <c r="O63" s="39"/>
      <c r="P63" s="39"/>
      <c r="Q63" s="2"/>
      <c r="R63" s="2"/>
    </row>
    <row r="64" spans="1:18" s="3" customFormat="1" x14ac:dyDescent="0.2">
      <c r="B64" s="2"/>
      <c r="C64" s="2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57"/>
      <c r="O64" s="39"/>
      <c r="P64" s="39"/>
      <c r="Q64" s="2"/>
      <c r="R64" s="2"/>
    </row>
    <row r="65" spans="2:18" s="3" customFormat="1" x14ac:dyDescent="0.2">
      <c r="B65" s="2"/>
      <c r="C65" s="2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57"/>
      <c r="O65" s="39"/>
      <c r="P65" s="39"/>
      <c r="Q65" s="2"/>
      <c r="R65" s="2"/>
    </row>
    <row r="66" spans="2:18" s="3" customFormat="1" x14ac:dyDescent="0.2">
      <c r="B66" s="2"/>
      <c r="C66" s="2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57"/>
      <c r="O66" s="39"/>
      <c r="P66" s="39"/>
      <c r="Q66" s="2"/>
      <c r="R66" s="2"/>
    </row>
    <row r="67" spans="2:18" s="3" customFormat="1" x14ac:dyDescent="0.2">
      <c r="B67" s="2"/>
      <c r="C67" s="2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57"/>
      <c r="O67" s="39"/>
      <c r="P67" s="39"/>
      <c r="Q67" s="2"/>
      <c r="R67" s="2"/>
    </row>
    <row r="68" spans="2:18" s="3" customFormat="1" x14ac:dyDescent="0.2">
      <c r="B68" s="2"/>
      <c r="C68" s="2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57"/>
      <c r="O68" s="39"/>
      <c r="P68" s="39"/>
      <c r="Q68" s="2"/>
      <c r="R68" s="2"/>
    </row>
    <row r="69" spans="2:18" s="3" customFormat="1" x14ac:dyDescent="0.2">
      <c r="B69" s="2"/>
      <c r="C69" s="2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57"/>
      <c r="O69" s="39"/>
      <c r="P69" s="39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R421"/>
  <sheetViews>
    <sheetView topLeftCell="A31" zoomScaleNormal="100" zoomScaleSheetLayoutView="120" workbookViewId="0">
      <selection activeCell="P8" sqref="P8"/>
    </sheetView>
  </sheetViews>
  <sheetFormatPr defaultRowHeight="12.75" x14ac:dyDescent="0.2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1.5703125" style="14" bestFit="1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63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 t="s">
        <v>116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52</v>
      </c>
      <c r="B6" s="85"/>
      <c r="C6" s="84"/>
      <c r="D6" s="84"/>
      <c r="E6" s="84" t="s">
        <v>15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10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59">
        <v>15</v>
      </c>
      <c r="D10" s="59">
        <v>58</v>
      </c>
      <c r="E10" s="37">
        <v>40</v>
      </c>
      <c r="F10" s="59">
        <v>16</v>
      </c>
      <c r="G10" s="37">
        <v>5</v>
      </c>
      <c r="H10" s="37">
        <v>6</v>
      </c>
      <c r="I10" s="37">
        <v>3</v>
      </c>
      <c r="J10" s="59">
        <v>54</v>
      </c>
      <c r="K10" s="59"/>
      <c r="L10" s="59">
        <v>19</v>
      </c>
      <c r="M10" s="35"/>
      <c r="N10" s="59"/>
      <c r="O10" s="2"/>
      <c r="P10" s="2"/>
      <c r="Q10" s="2"/>
      <c r="R10" s="2"/>
    </row>
    <row r="11" spans="1:18" s="3" customFormat="1" ht="30" customHeight="1" x14ac:dyDescent="0.2">
      <c r="A11" s="76" t="s">
        <v>17</v>
      </c>
      <c r="B11" s="76"/>
      <c r="C11" s="37">
        <v>40</v>
      </c>
      <c r="D11" s="37">
        <v>85</v>
      </c>
      <c r="E11" s="37">
        <v>68</v>
      </c>
      <c r="F11" s="37">
        <v>61</v>
      </c>
      <c r="G11" s="37">
        <v>3</v>
      </c>
      <c r="H11" s="37">
        <v>17</v>
      </c>
      <c r="I11" s="37">
        <v>2</v>
      </c>
      <c r="J11" s="37">
        <v>90</v>
      </c>
      <c r="K11" s="37"/>
      <c r="L11" s="37">
        <v>35</v>
      </c>
      <c r="M11" s="37"/>
      <c r="N11" s="37">
        <v>20000</v>
      </c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59"/>
      <c r="D12" s="59"/>
      <c r="E12" s="59"/>
      <c r="F12" s="59"/>
      <c r="G12" s="59"/>
      <c r="H12" s="37"/>
      <c r="I12" s="59"/>
      <c r="J12" s="59"/>
      <c r="K12" s="37"/>
      <c r="L12" s="59"/>
      <c r="M12" s="59"/>
      <c r="N12" s="59"/>
      <c r="O12" s="2"/>
      <c r="P12" s="2"/>
      <c r="Q12" s="2"/>
      <c r="R12" s="2"/>
    </row>
    <row r="13" spans="1:18" s="3" customFormat="1" ht="32.25" customHeight="1" x14ac:dyDescent="0.2">
      <c r="A13" s="76" t="s">
        <v>19</v>
      </c>
      <c r="B13" s="7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2"/>
      <c r="P13" s="2"/>
      <c r="Q13" s="2"/>
      <c r="R13" s="2"/>
    </row>
    <row r="14" spans="1:18" s="3" customFormat="1" ht="31.5" customHeight="1" x14ac:dyDescent="0.2">
      <c r="A14" s="76" t="s">
        <v>20</v>
      </c>
      <c r="B14" s="76"/>
      <c r="C14" s="59">
        <v>10</v>
      </c>
      <c r="D14" s="59">
        <v>48</v>
      </c>
      <c r="E14" s="59">
        <v>35</v>
      </c>
      <c r="F14" s="59">
        <v>28</v>
      </c>
      <c r="G14" s="59">
        <v>4</v>
      </c>
      <c r="H14" s="59">
        <v>7</v>
      </c>
      <c r="I14" s="59"/>
      <c r="J14" s="59">
        <v>46</v>
      </c>
      <c r="K14" s="59"/>
      <c r="L14" s="59">
        <v>12</v>
      </c>
      <c r="M14" s="37"/>
      <c r="N14" s="59"/>
      <c r="O14" s="2"/>
      <c r="P14" s="2"/>
      <c r="Q14" s="2"/>
      <c r="R14" s="2"/>
    </row>
    <row r="15" spans="1:18" s="3" customFormat="1" ht="30" customHeight="1" x14ac:dyDescent="0.2">
      <c r="A15" s="76" t="s">
        <v>21</v>
      </c>
      <c r="B15" s="76"/>
      <c r="C15" s="35"/>
      <c r="D15" s="59"/>
      <c r="E15" s="59"/>
      <c r="F15" s="59"/>
      <c r="G15" s="59"/>
      <c r="H15" s="59"/>
      <c r="I15" s="59"/>
      <c r="J15" s="59"/>
      <c r="K15" s="59"/>
      <c r="L15" s="59"/>
      <c r="M15" s="37"/>
      <c r="N15" s="59"/>
      <c r="O15" s="2"/>
      <c r="P15" s="2"/>
      <c r="Q15" s="2"/>
      <c r="R15" s="2"/>
    </row>
    <row r="16" spans="1:18" s="3" customFormat="1" ht="27.75" customHeight="1" x14ac:dyDescent="0.2">
      <c r="A16" s="76" t="s">
        <v>22</v>
      </c>
      <c r="B16" s="76"/>
      <c r="C16" s="59">
        <v>2</v>
      </c>
      <c r="D16" s="59">
        <v>6</v>
      </c>
      <c r="E16" s="59">
        <v>4</v>
      </c>
      <c r="F16" s="59">
        <v>3</v>
      </c>
      <c r="G16" s="59"/>
      <c r="H16" s="59">
        <v>2</v>
      </c>
      <c r="I16" s="59"/>
      <c r="J16" s="59">
        <v>6</v>
      </c>
      <c r="K16" s="59"/>
      <c r="L16" s="59">
        <v>2</v>
      </c>
      <c r="M16" s="59"/>
      <c r="N16" s="59">
        <v>20000</v>
      </c>
      <c r="O16" s="2"/>
      <c r="P16" s="2"/>
      <c r="Q16" s="2"/>
      <c r="R16" s="2"/>
    </row>
    <row r="17" spans="1:18" s="3" customFormat="1" ht="15.75" x14ac:dyDescent="0.2">
      <c r="A17" s="83" t="s">
        <v>23</v>
      </c>
      <c r="B17" s="83"/>
      <c r="C17" s="59">
        <v>16</v>
      </c>
      <c r="D17" s="59">
        <v>112</v>
      </c>
      <c r="E17" s="59">
        <v>73</v>
      </c>
      <c r="F17" s="59">
        <v>69</v>
      </c>
      <c r="G17" s="59">
        <v>14</v>
      </c>
      <c r="H17" s="59">
        <v>15</v>
      </c>
      <c r="I17" s="59">
        <v>3</v>
      </c>
      <c r="J17" s="59">
        <v>105</v>
      </c>
      <c r="K17" s="59"/>
      <c r="L17" s="59">
        <v>23</v>
      </c>
      <c r="M17" s="59"/>
      <c r="N17" s="59">
        <v>399000</v>
      </c>
      <c r="O17" s="2"/>
      <c r="P17" s="2"/>
      <c r="Q17" s="2"/>
      <c r="R17" s="2"/>
    </row>
    <row r="18" spans="1:18" s="3" customFormat="1" ht="27" customHeight="1" x14ac:dyDescent="0.2">
      <c r="A18" s="76" t="s">
        <v>24</v>
      </c>
      <c r="B18" s="76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2"/>
      <c r="P18" s="2"/>
      <c r="Q18" s="2"/>
      <c r="R18" s="2"/>
    </row>
    <row r="19" spans="1:18" s="3" customFormat="1" ht="30" customHeight="1" x14ac:dyDescent="0.2">
      <c r="A19" s="76" t="s">
        <v>25</v>
      </c>
      <c r="B19" s="76"/>
      <c r="C19" s="59">
        <v>12</v>
      </c>
      <c r="D19" s="59">
        <v>21</v>
      </c>
      <c r="E19" s="59">
        <v>20</v>
      </c>
      <c r="F19" s="59">
        <v>15</v>
      </c>
      <c r="G19" s="59">
        <v>1</v>
      </c>
      <c r="H19" s="59">
        <v>7</v>
      </c>
      <c r="I19" s="59"/>
      <c r="J19" s="59">
        <v>28</v>
      </c>
      <c r="K19" s="59"/>
      <c r="L19" s="59">
        <v>5</v>
      </c>
      <c r="M19" s="59"/>
      <c r="N19" s="59">
        <v>95000</v>
      </c>
      <c r="O19" s="2"/>
      <c r="P19" s="2"/>
      <c r="Q19" s="2"/>
      <c r="R19" s="2"/>
    </row>
    <row r="20" spans="1:18" s="3" customFormat="1" ht="15.75" x14ac:dyDescent="0.2">
      <c r="A20" s="81" t="s">
        <v>26</v>
      </c>
      <c r="B20" s="81"/>
      <c r="C20" s="59">
        <v>12</v>
      </c>
      <c r="D20" s="59">
        <v>45</v>
      </c>
      <c r="E20" s="59">
        <v>18</v>
      </c>
      <c r="F20" s="59">
        <v>6</v>
      </c>
      <c r="G20" s="59">
        <v>7</v>
      </c>
      <c r="H20" s="59">
        <v>11</v>
      </c>
      <c r="I20" s="59">
        <v>3</v>
      </c>
      <c r="J20" s="59">
        <v>39</v>
      </c>
      <c r="K20" s="59"/>
      <c r="L20" s="59">
        <v>18</v>
      </c>
      <c r="M20" s="59"/>
      <c r="N20" s="59">
        <v>124150</v>
      </c>
      <c r="O20" s="2"/>
      <c r="P20" s="2"/>
      <c r="Q20" s="2"/>
      <c r="R20" s="2"/>
    </row>
    <row r="21" spans="1:18" s="3" customFormat="1" ht="27.75" customHeight="1" x14ac:dyDescent="0.2">
      <c r="A21" s="76" t="s">
        <v>27</v>
      </c>
      <c r="B21" s="76"/>
      <c r="C21" s="59">
        <v>3</v>
      </c>
      <c r="D21" s="59">
        <v>7</v>
      </c>
      <c r="E21" s="59">
        <v>6</v>
      </c>
      <c r="F21" s="59">
        <v>4</v>
      </c>
      <c r="G21" s="59">
        <v>1</v>
      </c>
      <c r="H21" s="59">
        <v>1</v>
      </c>
      <c r="I21" s="59"/>
      <c r="J21" s="59">
        <v>8</v>
      </c>
      <c r="K21" s="59"/>
      <c r="L21" s="59">
        <v>2</v>
      </c>
      <c r="M21" s="59"/>
      <c r="N21" s="59">
        <v>20000</v>
      </c>
      <c r="O21" s="2"/>
      <c r="P21" s="2"/>
      <c r="Q21" s="2"/>
      <c r="R21" s="2"/>
    </row>
    <row r="22" spans="1:18" s="3" customFormat="1" ht="35.25" customHeight="1" x14ac:dyDescent="0.2">
      <c r="A22" s="76" t="s">
        <v>28</v>
      </c>
      <c r="B22" s="76"/>
      <c r="C22" s="37">
        <v>5</v>
      </c>
      <c r="D22" s="37">
        <v>32</v>
      </c>
      <c r="E22" s="37">
        <v>9</v>
      </c>
      <c r="F22" s="37">
        <v>8</v>
      </c>
      <c r="G22" s="37">
        <v>3</v>
      </c>
      <c r="H22" s="37">
        <v>12</v>
      </c>
      <c r="I22" s="37">
        <v>1</v>
      </c>
      <c r="J22" s="37">
        <v>25</v>
      </c>
      <c r="K22" s="37"/>
      <c r="L22" s="37">
        <v>12</v>
      </c>
      <c r="M22" s="37"/>
      <c r="N22" s="37">
        <v>342000</v>
      </c>
      <c r="O22" s="2"/>
      <c r="P22" s="2"/>
      <c r="Q22" s="2"/>
      <c r="R22" s="2"/>
    </row>
    <row r="23" spans="1:18" s="3" customFormat="1" ht="28.5" customHeight="1" x14ac:dyDescent="0.2">
      <c r="A23" s="81" t="s">
        <v>29</v>
      </c>
      <c r="B23" s="81"/>
      <c r="C23" s="59">
        <v>39</v>
      </c>
      <c r="D23" s="59">
        <v>83</v>
      </c>
      <c r="E23" s="59">
        <v>34</v>
      </c>
      <c r="F23" s="59">
        <v>17</v>
      </c>
      <c r="G23" s="59">
        <v>10</v>
      </c>
      <c r="H23" s="59">
        <v>34</v>
      </c>
      <c r="I23" s="59">
        <v>4</v>
      </c>
      <c r="J23" s="59">
        <v>82</v>
      </c>
      <c r="K23" s="59"/>
      <c r="L23" s="59">
        <v>40</v>
      </c>
      <c r="M23" s="59"/>
      <c r="N23" s="59">
        <v>254150</v>
      </c>
      <c r="O23" s="2"/>
      <c r="P23" s="2"/>
      <c r="Q23" s="2"/>
      <c r="R23" s="2"/>
    </row>
    <row r="24" spans="1:18" s="3" customFormat="1" ht="27.75" customHeight="1" x14ac:dyDescent="0.2">
      <c r="A24" s="76" t="s">
        <v>30</v>
      </c>
      <c r="B24" s="76"/>
      <c r="C24" s="59">
        <v>11</v>
      </c>
      <c r="D24" s="59">
        <v>130</v>
      </c>
      <c r="E24" s="59">
        <v>59</v>
      </c>
      <c r="F24" s="59">
        <v>34</v>
      </c>
      <c r="G24" s="59">
        <v>9</v>
      </c>
      <c r="H24" s="59">
        <v>33</v>
      </c>
      <c r="I24" s="59">
        <v>7</v>
      </c>
      <c r="J24" s="59">
        <v>108</v>
      </c>
      <c r="K24" s="59"/>
      <c r="L24" s="59">
        <v>33</v>
      </c>
      <c r="M24" s="59"/>
      <c r="N24" s="59">
        <v>524700</v>
      </c>
      <c r="O24" s="2"/>
      <c r="P24" s="2"/>
      <c r="Q24" s="2"/>
      <c r="R24" s="2"/>
    </row>
    <row r="25" spans="1:18" s="3" customFormat="1" ht="29.25" customHeight="1" x14ac:dyDescent="0.2">
      <c r="A25" s="76" t="s">
        <v>31</v>
      </c>
      <c r="B25" s="76"/>
      <c r="D25" s="59">
        <v>2</v>
      </c>
      <c r="E25" s="59">
        <v>2</v>
      </c>
      <c r="F25" s="59">
        <v>1</v>
      </c>
      <c r="G25" s="59"/>
      <c r="H25" s="59"/>
      <c r="I25" s="59"/>
      <c r="J25" s="59">
        <v>2</v>
      </c>
      <c r="K25" s="59"/>
      <c r="O25" s="2"/>
      <c r="P25" s="2"/>
      <c r="Q25" s="2"/>
      <c r="R25" s="2"/>
    </row>
    <row r="26" spans="1:18" s="3" customFormat="1" ht="24.75" customHeight="1" x14ac:dyDescent="0.2">
      <c r="A26" s="76" t="s">
        <v>32</v>
      </c>
      <c r="B26" s="76"/>
      <c r="C26" s="59">
        <v>14</v>
      </c>
      <c r="D26" s="59">
        <v>31</v>
      </c>
      <c r="E26" s="59">
        <v>27</v>
      </c>
      <c r="F26" s="59">
        <v>18</v>
      </c>
      <c r="G26" s="59">
        <v>3</v>
      </c>
      <c r="H26" s="59">
        <v>8</v>
      </c>
      <c r="I26" s="59">
        <v>1</v>
      </c>
      <c r="J26" s="59">
        <v>39</v>
      </c>
      <c r="K26" s="59"/>
      <c r="L26" s="59">
        <v>6</v>
      </c>
      <c r="M26" s="59"/>
      <c r="N26" s="59">
        <v>120000</v>
      </c>
      <c r="O26" s="2"/>
      <c r="P26" s="2"/>
      <c r="Q26" s="2"/>
      <c r="R26" s="2"/>
    </row>
    <row r="27" spans="1:18" s="3" customFormat="1" ht="33" customHeight="1" x14ac:dyDescent="0.2">
      <c r="A27" s="76" t="s">
        <v>33</v>
      </c>
      <c r="B27" s="76"/>
      <c r="C27" s="59">
        <v>1</v>
      </c>
      <c r="D27" s="59">
        <v>1</v>
      </c>
      <c r="E27" s="59">
        <v>2</v>
      </c>
      <c r="F27" s="59">
        <v>1</v>
      </c>
      <c r="G27" s="59"/>
      <c r="H27" s="59"/>
      <c r="I27" s="59"/>
      <c r="J27" s="59">
        <v>2</v>
      </c>
      <c r="K27" s="59"/>
      <c r="L27" s="59"/>
      <c r="M27" s="59"/>
      <c r="N27" s="59">
        <v>4000</v>
      </c>
      <c r="O27" s="2"/>
      <c r="P27" s="2"/>
      <c r="Q27" s="2"/>
      <c r="R27" s="2"/>
    </row>
    <row r="28" spans="1:18" s="3" customFormat="1" ht="27.75" customHeight="1" x14ac:dyDescent="0.2">
      <c r="A28" s="76" t="s">
        <v>34</v>
      </c>
      <c r="B28" s="76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2"/>
      <c r="P28" s="2"/>
      <c r="Q28" s="2"/>
      <c r="R28" s="2"/>
    </row>
    <row r="29" spans="1:18" s="3" customFormat="1" ht="42" customHeight="1" x14ac:dyDescent="0.2">
      <c r="A29" s="76" t="s">
        <v>35</v>
      </c>
      <c r="B29" s="76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2"/>
      <c r="P29" s="2"/>
      <c r="Q29" s="2"/>
      <c r="R29" s="2"/>
    </row>
    <row r="30" spans="1:18" s="3" customFormat="1" ht="56.25" customHeight="1" x14ac:dyDescent="0.2">
      <c r="A30" s="79" t="s">
        <v>36</v>
      </c>
      <c r="B30" s="7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2"/>
      <c r="P30" s="2"/>
      <c r="Q30" s="2"/>
      <c r="R30" s="2"/>
    </row>
    <row r="31" spans="1:18" s="3" customFormat="1" ht="29.25" customHeight="1" x14ac:dyDescent="0.2">
      <c r="A31" s="76" t="s">
        <v>53</v>
      </c>
      <c r="B31" s="76"/>
      <c r="C31" s="60"/>
      <c r="D31" s="60">
        <v>20</v>
      </c>
      <c r="E31" s="60">
        <v>20</v>
      </c>
      <c r="F31" s="60">
        <v>1</v>
      </c>
      <c r="G31" s="60"/>
      <c r="H31" s="60"/>
      <c r="I31" s="60"/>
      <c r="J31" s="60">
        <v>20</v>
      </c>
      <c r="K31" s="60"/>
      <c r="L31" s="60"/>
      <c r="M31" s="60"/>
      <c r="N31" s="60">
        <v>8000</v>
      </c>
      <c r="O31" s="2"/>
      <c r="P31" s="2"/>
      <c r="Q31" s="2"/>
      <c r="R31" s="2"/>
    </row>
    <row r="32" spans="1:18" s="3" customFormat="1" ht="38.25" customHeight="1" x14ac:dyDescent="0.2">
      <c r="A32" s="76" t="s">
        <v>37</v>
      </c>
      <c r="B32" s="76"/>
      <c r="C32" s="59">
        <v>5</v>
      </c>
      <c r="D32" s="59">
        <v>57</v>
      </c>
      <c r="E32" s="59">
        <v>16</v>
      </c>
      <c r="F32" s="59">
        <v>7</v>
      </c>
      <c r="G32" s="59">
        <v>11</v>
      </c>
      <c r="H32" s="59">
        <v>15</v>
      </c>
      <c r="I32" s="59">
        <v>7</v>
      </c>
      <c r="J32" s="59">
        <v>49</v>
      </c>
      <c r="K32" s="59"/>
      <c r="L32" s="59">
        <v>13</v>
      </c>
      <c r="M32" s="59"/>
      <c r="N32" s="59">
        <v>1662285</v>
      </c>
      <c r="O32" s="2"/>
      <c r="P32" s="2"/>
      <c r="Q32" s="2"/>
      <c r="R32" s="2"/>
    </row>
    <row r="33" spans="1:18" s="3" customFormat="1" ht="27.75" customHeight="1" x14ac:dyDescent="0.2">
      <c r="A33" s="76" t="s">
        <v>38</v>
      </c>
      <c r="B33" s="76"/>
      <c r="C33" s="37"/>
      <c r="D33" s="61">
        <v>7</v>
      </c>
      <c r="E33" s="61">
        <v>1</v>
      </c>
      <c r="F33" s="61"/>
      <c r="G33" s="61">
        <v>4</v>
      </c>
      <c r="H33" s="61">
        <v>2</v>
      </c>
      <c r="I33" s="61"/>
      <c r="J33" s="61">
        <v>7</v>
      </c>
      <c r="K33" s="61"/>
      <c r="L33" s="61"/>
      <c r="M33" s="61"/>
      <c r="N33" s="61">
        <v>12000</v>
      </c>
      <c r="O33" s="2"/>
      <c r="P33" s="2"/>
      <c r="Q33" s="2"/>
      <c r="R33" s="2"/>
    </row>
    <row r="34" spans="1:18" s="3" customFormat="1" ht="15" customHeight="1" x14ac:dyDescent="0.2">
      <c r="A34" s="78" t="s">
        <v>39</v>
      </c>
      <c r="B34" s="78"/>
      <c r="C34" s="59">
        <v>419</v>
      </c>
      <c r="D34" s="60">
        <v>2610</v>
      </c>
      <c r="E34" s="60">
        <v>1251</v>
      </c>
      <c r="F34" s="60">
        <v>875</v>
      </c>
      <c r="G34" s="60">
        <v>327</v>
      </c>
      <c r="H34" s="60">
        <v>519</v>
      </c>
      <c r="I34" s="60">
        <v>113</v>
      </c>
      <c r="J34" s="60">
        <v>2210</v>
      </c>
      <c r="K34" s="60"/>
      <c r="L34" s="60">
        <v>819</v>
      </c>
      <c r="M34" s="60"/>
      <c r="N34" s="60">
        <v>17168900</v>
      </c>
      <c r="O34" s="2"/>
      <c r="P34" s="2"/>
      <c r="Q34" s="2"/>
      <c r="R34" s="2"/>
    </row>
    <row r="35" spans="1:18" s="3" customFormat="1" ht="31.5" customHeight="1" x14ac:dyDescent="0.2">
      <c r="A35" s="86" t="s">
        <v>40</v>
      </c>
      <c r="B35" s="86"/>
      <c r="C35" s="63">
        <f t="shared" ref="C35:J35" si="0">SUM(C10:C34)</f>
        <v>604</v>
      </c>
      <c r="D35" s="63">
        <f t="shared" si="0"/>
        <v>3355</v>
      </c>
      <c r="E35" s="63">
        <f t="shared" si="0"/>
        <v>1685</v>
      </c>
      <c r="F35" s="63">
        <f t="shared" si="0"/>
        <v>1164</v>
      </c>
      <c r="G35" s="63">
        <f t="shared" si="0"/>
        <v>402</v>
      </c>
      <c r="H35" s="63">
        <f t="shared" si="0"/>
        <v>689</v>
      </c>
      <c r="I35" s="63">
        <f t="shared" si="0"/>
        <v>144</v>
      </c>
      <c r="J35" s="63">
        <f t="shared" si="0"/>
        <v>2920</v>
      </c>
      <c r="K35" s="63"/>
      <c r="L35" s="63">
        <f>SUM(L10:L34)</f>
        <v>1039</v>
      </c>
      <c r="M35" s="63"/>
      <c r="N35" s="63">
        <f>SUM(N10:N34)</f>
        <v>20774185</v>
      </c>
      <c r="O35" s="2"/>
      <c r="P35" s="2"/>
      <c r="Q35" s="2"/>
      <c r="R35" s="2"/>
    </row>
    <row r="36" spans="1:18" s="3" customFormat="1" ht="25.5" customHeight="1" x14ac:dyDescent="0.2">
      <c r="A36" s="82" t="s">
        <v>44</v>
      </c>
      <c r="B36" s="9" t="s">
        <v>41</v>
      </c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2"/>
      <c r="P36" s="2"/>
      <c r="Q36" s="2"/>
      <c r="R36" s="2"/>
    </row>
    <row r="37" spans="1:18" s="3" customFormat="1" ht="38.25" x14ac:dyDescent="0.2">
      <c r="A37" s="82"/>
      <c r="B37" s="9" t="s">
        <v>61</v>
      </c>
      <c r="C37" s="60">
        <v>60</v>
      </c>
      <c r="D37" s="60">
        <v>760</v>
      </c>
      <c r="E37" s="60">
        <v>390</v>
      </c>
      <c r="F37" s="60">
        <v>334</v>
      </c>
      <c r="G37" s="60">
        <v>35</v>
      </c>
      <c r="H37" s="60">
        <v>19</v>
      </c>
      <c r="I37" s="60">
        <v>160</v>
      </c>
      <c r="J37" s="60">
        <v>604</v>
      </c>
      <c r="K37" s="61"/>
      <c r="L37" s="60">
        <v>216</v>
      </c>
      <c r="M37" s="61"/>
      <c r="N37" s="60">
        <v>1380602</v>
      </c>
      <c r="O37" s="2"/>
      <c r="P37" s="2"/>
      <c r="Q37" s="2"/>
      <c r="R37" s="2"/>
    </row>
    <row r="38" spans="1:18" s="3" customFormat="1" ht="63.75" x14ac:dyDescent="0.2">
      <c r="A38" s="82"/>
      <c r="B38" s="9" t="s">
        <v>43</v>
      </c>
      <c r="C38" s="60">
        <v>49</v>
      </c>
      <c r="D38" s="60">
        <v>292</v>
      </c>
      <c r="E38" s="60">
        <v>239</v>
      </c>
      <c r="F38" s="60">
        <v>53</v>
      </c>
      <c r="G38" s="36">
        <v>27</v>
      </c>
      <c r="H38" s="60">
        <v>22</v>
      </c>
      <c r="I38" s="60">
        <v>39</v>
      </c>
      <c r="J38" s="60">
        <v>327</v>
      </c>
      <c r="K38" s="60"/>
      <c r="L38" s="60">
        <v>14</v>
      </c>
      <c r="M38" s="60"/>
      <c r="N38" s="61">
        <v>284032</v>
      </c>
      <c r="O38" s="2"/>
      <c r="P38" s="2"/>
      <c r="Q38" s="2"/>
      <c r="R38" s="2"/>
    </row>
    <row r="39" spans="1:18" s="3" customFormat="1" ht="47.25" customHeight="1" x14ac:dyDescent="0.2">
      <c r="A39" s="82"/>
      <c r="B39" s="64" t="s">
        <v>45</v>
      </c>
      <c r="C39" s="63">
        <f t="shared" ref="C39:J39" si="1">SUM(C37:C38)</f>
        <v>109</v>
      </c>
      <c r="D39" s="63">
        <f t="shared" si="1"/>
        <v>1052</v>
      </c>
      <c r="E39" s="63">
        <f t="shared" si="1"/>
        <v>629</v>
      </c>
      <c r="F39" s="63">
        <f t="shared" si="1"/>
        <v>387</v>
      </c>
      <c r="G39" s="63">
        <f t="shared" si="1"/>
        <v>62</v>
      </c>
      <c r="H39" s="63">
        <f t="shared" si="1"/>
        <v>41</v>
      </c>
      <c r="I39" s="63">
        <f t="shared" si="1"/>
        <v>199</v>
      </c>
      <c r="J39" s="63">
        <f t="shared" si="1"/>
        <v>931</v>
      </c>
      <c r="K39" s="63"/>
      <c r="L39" s="63">
        <f>SUM(L37:L38)</f>
        <v>230</v>
      </c>
      <c r="M39" s="63"/>
      <c r="N39" s="63">
        <f>SUM(N37:N38)</f>
        <v>1664634</v>
      </c>
      <c r="O39" s="2"/>
      <c r="P39" s="2"/>
      <c r="Q39" s="2"/>
      <c r="R39" s="2"/>
    </row>
    <row r="40" spans="1:18" s="3" customFormat="1" ht="38.25" x14ac:dyDescent="0.2">
      <c r="A40" s="82" t="s">
        <v>51</v>
      </c>
      <c r="B40" s="9" t="s">
        <v>46</v>
      </c>
      <c r="C40" s="60">
        <v>20</v>
      </c>
      <c r="D40" s="60">
        <v>228</v>
      </c>
      <c r="E40" s="36">
        <v>177</v>
      </c>
      <c r="F40" s="60">
        <v>158</v>
      </c>
      <c r="G40" s="60">
        <v>10</v>
      </c>
      <c r="H40" s="60">
        <v>28</v>
      </c>
      <c r="I40" s="60"/>
      <c r="J40" s="60">
        <v>215</v>
      </c>
      <c r="K40" s="60"/>
      <c r="L40" s="60">
        <v>33</v>
      </c>
      <c r="M40" s="60"/>
      <c r="N40" s="60">
        <v>583578</v>
      </c>
      <c r="O40" s="2"/>
      <c r="P40" s="2"/>
      <c r="Q40" s="2"/>
      <c r="R40" s="2"/>
    </row>
    <row r="41" spans="1:18" s="3" customFormat="1" ht="51" x14ac:dyDescent="0.2">
      <c r="A41" s="82"/>
      <c r="B41" s="9" t="s">
        <v>47</v>
      </c>
      <c r="C41" s="60"/>
      <c r="D41" s="60">
        <v>1</v>
      </c>
      <c r="E41" s="60">
        <v>1</v>
      </c>
      <c r="F41" s="60">
        <v>1</v>
      </c>
      <c r="G41" s="60"/>
      <c r="H41" s="60"/>
      <c r="I41" s="60"/>
      <c r="J41" s="60">
        <v>1</v>
      </c>
      <c r="K41" s="60"/>
      <c r="L41" s="60"/>
      <c r="M41" s="60"/>
      <c r="N41" s="60"/>
      <c r="O41" s="2"/>
      <c r="P41" s="2"/>
      <c r="Q41" s="2"/>
      <c r="R41" s="2"/>
    </row>
    <row r="42" spans="1:18" s="3" customFormat="1" ht="51" x14ac:dyDescent="0.2">
      <c r="A42" s="82"/>
      <c r="B42" s="9" t="s">
        <v>48</v>
      </c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2"/>
      <c r="P42" s="2"/>
      <c r="Q42" s="2"/>
      <c r="R42" s="2"/>
    </row>
    <row r="43" spans="1:18" s="3" customFormat="1" ht="15.75" x14ac:dyDescent="0.2">
      <c r="A43" s="82"/>
      <c r="B43" s="9" t="s">
        <v>49</v>
      </c>
      <c r="C43" s="60">
        <v>13</v>
      </c>
      <c r="D43" s="60">
        <v>68</v>
      </c>
      <c r="E43" s="60">
        <v>49</v>
      </c>
      <c r="F43" s="60">
        <v>46</v>
      </c>
      <c r="G43" s="60">
        <v>6</v>
      </c>
      <c r="H43" s="60">
        <v>9</v>
      </c>
      <c r="I43" s="60"/>
      <c r="J43" s="60">
        <v>64</v>
      </c>
      <c r="K43" s="60"/>
      <c r="L43" s="60">
        <v>17</v>
      </c>
      <c r="M43" s="60"/>
      <c r="N43" s="60">
        <v>136600</v>
      </c>
      <c r="O43" s="2"/>
      <c r="P43" s="2"/>
      <c r="Q43" s="2"/>
      <c r="R43" s="2"/>
    </row>
    <row r="44" spans="1:18" s="3" customFormat="1" ht="25.5" x14ac:dyDescent="0.2">
      <c r="A44" s="82"/>
      <c r="B44" s="64" t="s">
        <v>50</v>
      </c>
      <c r="C44" s="63">
        <f t="shared" ref="C44:H44" si="2">SUM(C40:C43)</f>
        <v>33</v>
      </c>
      <c r="D44" s="63">
        <f t="shared" si="2"/>
        <v>297</v>
      </c>
      <c r="E44" s="63">
        <f t="shared" si="2"/>
        <v>227</v>
      </c>
      <c r="F44" s="63">
        <f t="shared" si="2"/>
        <v>205</v>
      </c>
      <c r="G44" s="63">
        <f t="shared" si="2"/>
        <v>16</v>
      </c>
      <c r="H44" s="63">
        <f t="shared" si="2"/>
        <v>37</v>
      </c>
      <c r="I44" s="63"/>
      <c r="J44" s="63">
        <f>SUM(J40:J43)</f>
        <v>280</v>
      </c>
      <c r="K44" s="63"/>
      <c r="L44" s="63">
        <f>SUM(L40:L43)</f>
        <v>50</v>
      </c>
      <c r="M44" s="63"/>
      <c r="N44" s="63">
        <f>SUM(N40:N43)</f>
        <v>720178</v>
      </c>
      <c r="O44" s="2"/>
      <c r="P44" s="2"/>
      <c r="Q44" s="2"/>
      <c r="R44" s="2"/>
    </row>
    <row r="45" spans="1:18" s="3" customFormat="1" ht="24.75" customHeight="1" x14ac:dyDescent="0.2">
      <c r="A45" s="88" t="s">
        <v>54</v>
      </c>
      <c r="B45" s="88"/>
      <c r="C45" s="65">
        <f>SUM(C35+C39+C44)</f>
        <v>746</v>
      </c>
      <c r="D45" s="65">
        <f t="shared" ref="D45:N45" si="3">SUM(D35+D39+D44)</f>
        <v>4704</v>
      </c>
      <c r="E45" s="65">
        <f t="shared" si="3"/>
        <v>2541</v>
      </c>
      <c r="F45" s="65">
        <f t="shared" si="3"/>
        <v>1756</v>
      </c>
      <c r="G45" s="65">
        <f t="shared" si="3"/>
        <v>480</v>
      </c>
      <c r="H45" s="65">
        <f t="shared" si="3"/>
        <v>767</v>
      </c>
      <c r="I45" s="65">
        <f t="shared" si="3"/>
        <v>343</v>
      </c>
      <c r="J45" s="65">
        <f t="shared" si="3"/>
        <v>4131</v>
      </c>
      <c r="K45" s="65"/>
      <c r="L45" s="65">
        <f t="shared" si="3"/>
        <v>1319</v>
      </c>
      <c r="M45" s="65"/>
      <c r="N45" s="65">
        <f t="shared" si="3"/>
        <v>23158997</v>
      </c>
      <c r="O45" s="2"/>
      <c r="P45" s="2"/>
      <c r="Q45" s="2"/>
      <c r="R45" s="2"/>
    </row>
    <row r="46" spans="1:18" s="3" customFormat="1" ht="12.95" customHeight="1" x14ac:dyDescent="0.2">
      <c r="B46" s="2"/>
      <c r="C46" s="6"/>
      <c r="D46" s="40"/>
      <c r="E46" s="40"/>
      <c r="F46" s="40"/>
      <c r="G46" s="40"/>
      <c r="H46" s="40"/>
      <c r="I46" s="40"/>
      <c r="J46" s="40"/>
      <c r="K46" s="40"/>
      <c r="L46" s="33"/>
      <c r="M46" s="40"/>
      <c r="N46" s="41"/>
      <c r="O46" s="39"/>
      <c r="P46" s="39"/>
      <c r="Q46" s="2"/>
      <c r="R46" s="2"/>
    </row>
    <row r="47" spans="1:18" s="3" customFormat="1" ht="12.95" customHeight="1" x14ac:dyDescent="0.2">
      <c r="B47" s="22"/>
      <c r="C47" s="22"/>
      <c r="D47" s="42"/>
      <c r="E47" s="42"/>
      <c r="F47" s="42"/>
      <c r="G47" s="42"/>
      <c r="H47" s="42"/>
      <c r="I47" s="43"/>
      <c r="J47" s="43"/>
      <c r="K47" s="43"/>
      <c r="L47" s="43"/>
      <c r="M47" s="43"/>
      <c r="N47" s="44"/>
      <c r="O47" s="39"/>
      <c r="P47" s="39"/>
      <c r="Q47" s="2"/>
      <c r="R47" s="2"/>
    </row>
    <row r="48" spans="1:18" s="3" customFormat="1" ht="12.95" customHeight="1" x14ac:dyDescent="0.2">
      <c r="B48" s="22"/>
      <c r="C48" s="22"/>
      <c r="D48" s="42"/>
      <c r="E48" s="42"/>
      <c r="F48" s="42"/>
      <c r="G48" s="42"/>
      <c r="H48" s="42"/>
      <c r="I48" s="45"/>
      <c r="J48" s="45"/>
      <c r="K48" s="45"/>
      <c r="L48" s="45"/>
      <c r="M48" s="45"/>
      <c r="N48" s="46"/>
      <c r="O48" s="39"/>
      <c r="P48" s="39"/>
      <c r="Q48" s="2"/>
      <c r="R48" s="2"/>
    </row>
    <row r="49" spans="1:18" s="4" customFormat="1" ht="12.95" customHeight="1" x14ac:dyDescent="0.2">
      <c r="B49" s="22"/>
      <c r="C49" s="22"/>
      <c r="D49" s="42"/>
      <c r="E49" s="42"/>
      <c r="F49" s="42"/>
      <c r="G49" s="42"/>
      <c r="H49" s="42"/>
      <c r="I49" s="47"/>
      <c r="J49" s="47"/>
      <c r="K49" s="47"/>
      <c r="L49" s="47"/>
      <c r="M49" s="47"/>
      <c r="N49" s="48"/>
      <c r="O49" s="49"/>
      <c r="P49" s="49"/>
      <c r="Q49" s="5"/>
      <c r="R49" s="5"/>
    </row>
    <row r="50" spans="1:18" s="4" customFormat="1" ht="12.95" customHeight="1" x14ac:dyDescent="0.2">
      <c r="B50" s="23"/>
      <c r="C50" s="23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8"/>
      <c r="O50" s="49"/>
      <c r="P50" s="49"/>
      <c r="Q50" s="5"/>
      <c r="R50" s="5"/>
    </row>
    <row r="51" spans="1:18" s="3" customFormat="1" ht="12.95" customHeight="1" x14ac:dyDescent="0.2">
      <c r="B51" s="20"/>
      <c r="C51" s="21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4"/>
      <c r="O51" s="39"/>
      <c r="P51" s="39"/>
      <c r="Q51" s="2"/>
      <c r="R51" s="2"/>
    </row>
    <row r="52" spans="1:18" s="3" customFormat="1" ht="12.95" customHeight="1" x14ac:dyDescent="0.2">
      <c r="B52" s="20"/>
      <c r="C52" s="21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4"/>
      <c r="O52" s="39"/>
      <c r="P52" s="39"/>
      <c r="Q52" s="2"/>
      <c r="R52" s="2"/>
    </row>
    <row r="53" spans="1:18" s="3" customFormat="1" ht="12.95" customHeight="1" x14ac:dyDescent="0.2">
      <c r="B53" s="20"/>
      <c r="C53" s="20"/>
      <c r="D53" s="50"/>
      <c r="E53" s="50"/>
      <c r="F53" s="51"/>
      <c r="G53" s="51"/>
      <c r="H53" s="51"/>
      <c r="I53" s="43"/>
      <c r="J53" s="43"/>
      <c r="K53" s="43"/>
      <c r="L53" s="43"/>
      <c r="M53" s="43"/>
      <c r="N53" s="44"/>
      <c r="O53" s="39"/>
      <c r="P53" s="39"/>
      <c r="Q53" s="2"/>
      <c r="R53" s="2"/>
    </row>
    <row r="54" spans="1:18" s="3" customFormat="1" ht="12.95" customHeight="1" x14ac:dyDescent="0.2">
      <c r="B54" s="24"/>
      <c r="C54" s="24"/>
      <c r="D54" s="52"/>
      <c r="E54" s="52"/>
      <c r="F54" s="52"/>
      <c r="G54" s="53"/>
      <c r="H54" s="54"/>
      <c r="I54" s="43"/>
      <c r="J54" s="43"/>
      <c r="K54" s="43"/>
      <c r="L54" s="43"/>
      <c r="M54" s="43"/>
      <c r="N54" s="44"/>
      <c r="O54" s="39"/>
      <c r="P54" s="39"/>
      <c r="Q54" s="2"/>
      <c r="R54" s="2"/>
    </row>
    <row r="55" spans="1:18" s="3" customFormat="1" ht="12.95" customHeight="1" x14ac:dyDescent="0.2">
      <c r="B55" s="24"/>
      <c r="C55" s="24"/>
      <c r="D55" s="52"/>
      <c r="E55" s="52"/>
      <c r="F55" s="52"/>
      <c r="G55" s="53"/>
      <c r="H55" s="54"/>
      <c r="I55" s="43"/>
      <c r="J55" s="43"/>
      <c r="K55" s="43"/>
      <c r="L55" s="43"/>
      <c r="M55" s="43"/>
      <c r="N55" s="44"/>
      <c r="O55" s="39"/>
      <c r="P55" s="39"/>
      <c r="Q55" s="2"/>
      <c r="R55" s="2"/>
    </row>
    <row r="56" spans="1:18" s="3" customFormat="1" ht="12.95" customHeight="1" x14ac:dyDescent="0.2">
      <c r="B56" s="20"/>
      <c r="C56" s="21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4"/>
      <c r="O56" s="39"/>
      <c r="P56" s="39"/>
      <c r="Q56" s="2"/>
      <c r="R56" s="2"/>
    </row>
    <row r="57" spans="1:18" s="3" customFormat="1" ht="12.95" customHeight="1" x14ac:dyDescent="0.2">
      <c r="A57" s="4"/>
      <c r="B57" s="24"/>
      <c r="C57" s="24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5"/>
      <c r="O57" s="39"/>
      <c r="P57" s="39"/>
      <c r="Q57" s="2"/>
      <c r="R57" s="2"/>
    </row>
    <row r="58" spans="1:18" s="3" customFormat="1" ht="12.95" customHeight="1" x14ac:dyDescent="0.2">
      <c r="A58" s="11"/>
      <c r="B58" s="24"/>
      <c r="C58" s="24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39"/>
      <c r="P58" s="39"/>
      <c r="Q58" s="2"/>
      <c r="R58" s="2"/>
    </row>
    <row r="59" spans="1:18" s="3" customFormat="1" ht="12.95" customHeight="1" x14ac:dyDescent="0.2">
      <c r="A59" s="11"/>
      <c r="B59" s="24"/>
      <c r="C59" s="24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5"/>
      <c r="O59" s="39"/>
      <c r="P59" s="39"/>
      <c r="Q59" s="2"/>
      <c r="R59" s="2"/>
    </row>
    <row r="60" spans="1:18" s="3" customFormat="1" ht="12.95" customHeight="1" x14ac:dyDescent="0.2">
      <c r="B60" s="20"/>
      <c r="C60" s="21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4"/>
      <c r="O60" s="39"/>
      <c r="P60" s="39"/>
      <c r="Q60" s="2"/>
      <c r="R60" s="2"/>
    </row>
    <row r="61" spans="1:18" s="3" customFormat="1" ht="12.95" customHeight="1" x14ac:dyDescent="0.2">
      <c r="B61" s="20"/>
      <c r="C61" s="2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6"/>
      <c r="O61" s="39"/>
      <c r="P61" s="39"/>
      <c r="Q61" s="2"/>
      <c r="R61" s="2"/>
    </row>
    <row r="62" spans="1:18" s="3" customFormat="1" x14ac:dyDescent="0.2">
      <c r="B62" s="2"/>
      <c r="C62" s="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57"/>
      <c r="O62" s="39"/>
      <c r="P62" s="39"/>
      <c r="Q62" s="2"/>
      <c r="R62" s="2"/>
    </row>
    <row r="63" spans="1:18" s="3" customFormat="1" x14ac:dyDescent="0.2">
      <c r="B63" s="2"/>
      <c r="C63" s="2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57"/>
      <c r="O63" s="39"/>
      <c r="P63" s="39"/>
      <c r="Q63" s="2"/>
      <c r="R63" s="2"/>
    </row>
    <row r="64" spans="1:18" s="3" customFormat="1" x14ac:dyDescent="0.2">
      <c r="B64" s="2"/>
      <c r="C64" s="2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57"/>
      <c r="O64" s="39"/>
      <c r="P64" s="39"/>
      <c r="Q64" s="2"/>
      <c r="R64" s="2"/>
    </row>
    <row r="65" spans="2:18" s="3" customFormat="1" x14ac:dyDescent="0.2">
      <c r="B65" s="2"/>
      <c r="C65" s="2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57"/>
      <c r="O65" s="39"/>
      <c r="P65" s="39"/>
      <c r="Q65" s="2"/>
      <c r="R65" s="2"/>
    </row>
    <row r="66" spans="2:18" s="3" customFormat="1" x14ac:dyDescent="0.2">
      <c r="B66" s="2"/>
      <c r="C66" s="2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57"/>
      <c r="O66" s="39"/>
      <c r="P66" s="39"/>
      <c r="Q66" s="2"/>
      <c r="R66" s="2"/>
    </row>
    <row r="67" spans="2:18" s="3" customFormat="1" x14ac:dyDescent="0.2">
      <c r="B67" s="2"/>
      <c r="C67" s="2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57"/>
      <c r="O67" s="39"/>
      <c r="P67" s="39"/>
      <c r="Q67" s="2"/>
      <c r="R67" s="2"/>
    </row>
    <row r="68" spans="2:18" s="3" customFormat="1" x14ac:dyDescent="0.2">
      <c r="B68" s="2"/>
      <c r="C68" s="2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57"/>
      <c r="O68" s="39"/>
      <c r="P68" s="39"/>
      <c r="Q68" s="2"/>
      <c r="R68" s="2"/>
    </row>
    <row r="69" spans="2:18" s="3" customFormat="1" x14ac:dyDescent="0.2">
      <c r="B69" s="2"/>
      <c r="C69" s="2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57"/>
      <c r="O69" s="39"/>
      <c r="P69" s="39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R421"/>
  <sheetViews>
    <sheetView topLeftCell="I31" zoomScaleNormal="100" zoomScaleSheetLayoutView="120" workbookViewId="0">
      <selection activeCell="T28" sqref="T28"/>
    </sheetView>
  </sheetViews>
  <sheetFormatPr defaultRowHeight="12.75" x14ac:dyDescent="0.2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1.5703125" style="14" bestFit="1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64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 t="s">
        <v>118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52</v>
      </c>
      <c r="B6" s="85"/>
      <c r="C6" s="84"/>
      <c r="D6" s="84"/>
      <c r="E6" s="84" t="s">
        <v>15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10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59"/>
      <c r="D10" s="59"/>
      <c r="E10" s="59"/>
      <c r="F10" s="37"/>
      <c r="G10" s="59"/>
      <c r="H10" s="37"/>
      <c r="I10" s="37"/>
      <c r="J10" s="37"/>
      <c r="K10" s="59"/>
      <c r="L10" s="59"/>
      <c r="M10" s="59"/>
      <c r="N10" s="59"/>
      <c r="O10" s="2"/>
      <c r="P10" s="2"/>
      <c r="Q10" s="2"/>
      <c r="R10" s="2"/>
    </row>
    <row r="11" spans="1:18" s="3" customFormat="1" ht="30" customHeight="1" x14ac:dyDescent="0.2">
      <c r="A11" s="76" t="s">
        <v>17</v>
      </c>
      <c r="B11" s="76"/>
      <c r="C11" s="37">
        <v>3</v>
      </c>
      <c r="D11" s="37">
        <v>40</v>
      </c>
      <c r="E11" s="37">
        <v>27</v>
      </c>
      <c r="F11" s="37">
        <v>13</v>
      </c>
      <c r="G11" s="37">
        <v>3</v>
      </c>
      <c r="H11" s="37">
        <v>10</v>
      </c>
      <c r="I11" s="37"/>
      <c r="J11" s="37">
        <v>40</v>
      </c>
      <c r="K11" s="37"/>
      <c r="L11" s="37">
        <v>3</v>
      </c>
      <c r="M11" s="37"/>
      <c r="N11" s="37"/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59"/>
      <c r="D12" s="59"/>
      <c r="E12" s="59"/>
      <c r="F12" s="59"/>
      <c r="G12" s="59"/>
      <c r="H12" s="37"/>
      <c r="I12" s="59"/>
      <c r="J12" s="59"/>
      <c r="K12" s="37"/>
      <c r="L12" s="59"/>
      <c r="M12" s="59"/>
      <c r="N12" s="59"/>
      <c r="O12" s="2"/>
      <c r="P12" s="2"/>
      <c r="Q12" s="2"/>
      <c r="R12" s="2"/>
    </row>
    <row r="13" spans="1:18" s="3" customFormat="1" ht="32.25" customHeight="1" x14ac:dyDescent="0.2">
      <c r="A13" s="76" t="s">
        <v>19</v>
      </c>
      <c r="B13" s="7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2"/>
      <c r="P13" s="2"/>
      <c r="Q13" s="2"/>
      <c r="R13" s="2"/>
    </row>
    <row r="14" spans="1:18" s="3" customFormat="1" ht="31.5" customHeight="1" x14ac:dyDescent="0.2">
      <c r="A14" s="76" t="s">
        <v>20</v>
      </c>
      <c r="B14" s="76"/>
      <c r="C14" s="59">
        <v>17</v>
      </c>
      <c r="D14" s="59">
        <v>113</v>
      </c>
      <c r="E14" s="59">
        <v>87</v>
      </c>
      <c r="F14" s="59">
        <v>76</v>
      </c>
      <c r="G14" s="59">
        <v>8</v>
      </c>
      <c r="H14" s="59">
        <v>11</v>
      </c>
      <c r="I14" s="59">
        <v>1</v>
      </c>
      <c r="J14" s="59">
        <v>107</v>
      </c>
      <c r="K14" s="59"/>
      <c r="L14" s="59">
        <v>23</v>
      </c>
      <c r="M14" s="37"/>
      <c r="N14" s="59">
        <v>8000</v>
      </c>
      <c r="O14" s="2"/>
      <c r="P14" s="2"/>
      <c r="Q14" s="2"/>
      <c r="R14" s="2"/>
    </row>
    <row r="15" spans="1:18" s="3" customFormat="1" ht="30" customHeight="1" x14ac:dyDescent="0.2">
      <c r="A15" s="76" t="s">
        <v>21</v>
      </c>
      <c r="B15" s="76"/>
      <c r="C15" s="35"/>
      <c r="D15" s="59">
        <v>4</v>
      </c>
      <c r="E15" s="59">
        <v>4</v>
      </c>
      <c r="F15" s="59">
        <v>4</v>
      </c>
      <c r="G15" s="59"/>
      <c r="H15" s="59"/>
      <c r="I15" s="59"/>
      <c r="J15" s="59">
        <v>4</v>
      </c>
      <c r="K15" s="59"/>
      <c r="L15" s="59"/>
      <c r="M15" s="37"/>
      <c r="N15" s="59"/>
      <c r="O15" s="2"/>
      <c r="P15" s="2"/>
      <c r="Q15" s="2"/>
      <c r="R15" s="2"/>
    </row>
    <row r="16" spans="1:18" s="3" customFormat="1" ht="27.75" customHeight="1" x14ac:dyDescent="0.2">
      <c r="A16" s="76" t="s">
        <v>22</v>
      </c>
      <c r="B16" s="76"/>
      <c r="C16" s="59"/>
      <c r="D16" s="59">
        <v>5</v>
      </c>
      <c r="E16" s="59">
        <v>3</v>
      </c>
      <c r="F16" s="59">
        <v>3</v>
      </c>
      <c r="G16" s="59"/>
      <c r="H16" s="59">
        <v>2</v>
      </c>
      <c r="I16" s="59"/>
      <c r="J16" s="59">
        <v>5</v>
      </c>
      <c r="K16" s="59"/>
      <c r="L16" s="59"/>
      <c r="M16" s="59"/>
      <c r="N16" s="59">
        <v>8000</v>
      </c>
      <c r="O16" s="2"/>
      <c r="P16" s="2"/>
      <c r="Q16" s="2"/>
      <c r="R16" s="2"/>
    </row>
    <row r="17" spans="1:18" s="3" customFormat="1" ht="15.75" x14ac:dyDescent="0.2">
      <c r="A17" s="83" t="s">
        <v>23</v>
      </c>
      <c r="B17" s="83"/>
      <c r="C17" s="59">
        <v>19</v>
      </c>
      <c r="D17" s="59">
        <v>173</v>
      </c>
      <c r="E17" s="59">
        <v>115</v>
      </c>
      <c r="F17" s="59">
        <v>115</v>
      </c>
      <c r="G17" s="59">
        <v>15</v>
      </c>
      <c r="H17" s="59">
        <v>21</v>
      </c>
      <c r="I17" s="59">
        <v>5</v>
      </c>
      <c r="J17" s="59">
        <v>156</v>
      </c>
      <c r="K17" s="59"/>
      <c r="L17" s="59">
        <v>36</v>
      </c>
      <c r="M17" s="59"/>
      <c r="N17" s="59">
        <v>647000</v>
      </c>
      <c r="O17" s="2"/>
      <c r="P17" s="2"/>
      <c r="Q17" s="2"/>
      <c r="R17" s="2"/>
    </row>
    <row r="18" spans="1:18" s="3" customFormat="1" ht="27" customHeight="1" x14ac:dyDescent="0.2">
      <c r="A18" s="76" t="s">
        <v>24</v>
      </c>
      <c r="B18" s="76"/>
      <c r="C18" s="59">
        <v>4</v>
      </c>
      <c r="D18" s="59">
        <v>17</v>
      </c>
      <c r="E18" s="59">
        <v>11</v>
      </c>
      <c r="F18" s="59">
        <v>11</v>
      </c>
      <c r="G18" s="59">
        <v>5</v>
      </c>
      <c r="H18" s="59">
        <v>4</v>
      </c>
      <c r="I18" s="59"/>
      <c r="J18" s="59">
        <v>20</v>
      </c>
      <c r="K18" s="59"/>
      <c r="L18" s="59">
        <v>1</v>
      </c>
      <c r="M18" s="59"/>
      <c r="N18" s="59">
        <v>36000</v>
      </c>
      <c r="O18" s="2"/>
      <c r="P18" s="2"/>
      <c r="Q18" s="2"/>
      <c r="R18" s="2"/>
    </row>
    <row r="19" spans="1:18" s="3" customFormat="1" ht="30" customHeight="1" x14ac:dyDescent="0.2">
      <c r="A19" s="76" t="s">
        <v>25</v>
      </c>
      <c r="B19" s="76"/>
      <c r="C19" s="59">
        <v>5</v>
      </c>
      <c r="D19" s="59">
        <v>59</v>
      </c>
      <c r="E19" s="59">
        <v>30</v>
      </c>
      <c r="F19" s="59">
        <v>28</v>
      </c>
      <c r="G19" s="59">
        <v>10</v>
      </c>
      <c r="H19" s="59">
        <v>8</v>
      </c>
      <c r="I19" s="59"/>
      <c r="J19" s="59">
        <v>48</v>
      </c>
      <c r="K19" s="59"/>
      <c r="L19" s="59">
        <v>16</v>
      </c>
      <c r="M19" s="59"/>
      <c r="N19" s="59">
        <v>147000</v>
      </c>
      <c r="O19" s="2"/>
      <c r="P19" s="2"/>
      <c r="Q19" s="2"/>
      <c r="R19" s="2"/>
    </row>
    <row r="20" spans="1:18" s="3" customFormat="1" ht="15.75" x14ac:dyDescent="0.2">
      <c r="A20" s="81" t="s">
        <v>26</v>
      </c>
      <c r="B20" s="81"/>
      <c r="C20" s="59">
        <v>9</v>
      </c>
      <c r="D20" s="59">
        <v>52</v>
      </c>
      <c r="E20" s="59">
        <v>22</v>
      </c>
      <c r="F20" s="59">
        <v>14</v>
      </c>
      <c r="G20" s="59">
        <v>6</v>
      </c>
      <c r="H20" s="59">
        <v>14</v>
      </c>
      <c r="I20" s="59">
        <v>3</v>
      </c>
      <c r="J20" s="59">
        <v>45</v>
      </c>
      <c r="K20" s="59"/>
      <c r="L20" s="59">
        <v>16</v>
      </c>
      <c r="M20" s="59"/>
      <c r="N20" s="59">
        <v>136000</v>
      </c>
      <c r="O20" s="2"/>
      <c r="P20" s="2"/>
      <c r="Q20" s="2"/>
      <c r="R20" s="2"/>
    </row>
    <row r="21" spans="1:18" s="3" customFormat="1" ht="27.75" customHeight="1" x14ac:dyDescent="0.2">
      <c r="A21" s="76" t="s">
        <v>27</v>
      </c>
      <c r="B21" s="76"/>
      <c r="C21" s="59">
        <v>7</v>
      </c>
      <c r="D21" s="59">
        <v>35</v>
      </c>
      <c r="E21" s="59">
        <v>19</v>
      </c>
      <c r="F21" s="59">
        <v>12</v>
      </c>
      <c r="G21" s="59">
        <v>5</v>
      </c>
      <c r="H21" s="59">
        <v>13</v>
      </c>
      <c r="I21" s="59"/>
      <c r="J21" s="59">
        <v>37</v>
      </c>
      <c r="K21" s="59"/>
      <c r="L21" s="59">
        <v>5</v>
      </c>
      <c r="M21" s="59"/>
      <c r="N21" s="59">
        <v>107000</v>
      </c>
      <c r="O21" s="2"/>
      <c r="P21" s="2"/>
      <c r="Q21" s="2"/>
      <c r="R21" s="2"/>
    </row>
    <row r="22" spans="1:18" s="3" customFormat="1" ht="35.25" customHeight="1" x14ac:dyDescent="0.2">
      <c r="A22" s="76" t="s">
        <v>28</v>
      </c>
      <c r="B22" s="76"/>
      <c r="C22" s="59">
        <v>12</v>
      </c>
      <c r="D22" s="59">
        <v>50</v>
      </c>
      <c r="E22" s="59">
        <v>26</v>
      </c>
      <c r="F22" s="59">
        <v>18</v>
      </c>
      <c r="G22" s="59">
        <v>7</v>
      </c>
      <c r="H22" s="59">
        <v>10</v>
      </c>
      <c r="I22" s="59"/>
      <c r="J22" s="59">
        <v>43</v>
      </c>
      <c r="K22" s="59"/>
      <c r="L22" s="59">
        <v>19</v>
      </c>
      <c r="M22" s="59"/>
      <c r="N22" s="59">
        <v>148000</v>
      </c>
      <c r="O22" s="2"/>
      <c r="P22" s="2"/>
      <c r="Q22" s="2"/>
      <c r="R22" s="2"/>
    </row>
    <row r="23" spans="1:18" s="3" customFormat="1" ht="28.5" customHeight="1" x14ac:dyDescent="0.2">
      <c r="A23" s="81" t="s">
        <v>29</v>
      </c>
      <c r="B23" s="81"/>
      <c r="C23" s="59">
        <v>49</v>
      </c>
      <c r="D23" s="59">
        <v>268</v>
      </c>
      <c r="E23" s="59">
        <v>162</v>
      </c>
      <c r="F23" s="59">
        <v>128</v>
      </c>
      <c r="G23" s="59">
        <v>37</v>
      </c>
      <c r="H23" s="59">
        <v>51</v>
      </c>
      <c r="I23" s="59">
        <v>6</v>
      </c>
      <c r="J23" s="59">
        <v>256</v>
      </c>
      <c r="K23" s="59"/>
      <c r="L23" s="59">
        <v>61</v>
      </c>
      <c r="M23" s="59"/>
      <c r="N23" s="59">
        <v>1024000</v>
      </c>
      <c r="O23" s="2"/>
      <c r="P23" s="2"/>
      <c r="Q23" s="2"/>
      <c r="R23" s="2"/>
    </row>
    <row r="24" spans="1:18" s="3" customFormat="1" ht="27.75" customHeight="1" x14ac:dyDescent="0.2">
      <c r="A24" s="76" t="s">
        <v>30</v>
      </c>
      <c r="B24" s="76"/>
      <c r="C24" s="59">
        <v>18</v>
      </c>
      <c r="D24" s="59">
        <v>65</v>
      </c>
      <c r="E24" s="59">
        <v>26</v>
      </c>
      <c r="F24" s="59">
        <v>15</v>
      </c>
      <c r="G24" s="59">
        <v>6</v>
      </c>
      <c r="H24" s="59">
        <v>18</v>
      </c>
      <c r="I24" s="59">
        <v>3</v>
      </c>
      <c r="J24" s="59">
        <v>53</v>
      </c>
      <c r="K24" s="59"/>
      <c r="L24" s="59">
        <v>30</v>
      </c>
      <c r="M24" s="59"/>
      <c r="N24" s="59">
        <v>269500</v>
      </c>
      <c r="O24" s="2"/>
      <c r="P24" s="2"/>
      <c r="Q24" s="2"/>
      <c r="R24" s="2"/>
    </row>
    <row r="25" spans="1:18" s="3" customFormat="1" ht="29.25" customHeight="1" x14ac:dyDescent="0.2">
      <c r="A25" s="76" t="s">
        <v>31</v>
      </c>
      <c r="B25" s="76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2"/>
      <c r="P25" s="2"/>
      <c r="Q25" s="2"/>
      <c r="R25" s="2"/>
    </row>
    <row r="26" spans="1:18" s="3" customFormat="1" ht="24.75" customHeight="1" x14ac:dyDescent="0.2">
      <c r="A26" s="76" t="s">
        <v>32</v>
      </c>
      <c r="B26" s="76"/>
      <c r="C26" s="59">
        <v>1</v>
      </c>
      <c r="D26" s="59">
        <v>31</v>
      </c>
      <c r="E26" s="59">
        <v>23</v>
      </c>
      <c r="F26" s="59">
        <v>17</v>
      </c>
      <c r="G26" s="59">
        <v>4</v>
      </c>
      <c r="H26" s="59"/>
      <c r="I26" s="59"/>
      <c r="J26" s="59">
        <v>27</v>
      </c>
      <c r="K26" s="59"/>
      <c r="L26" s="59">
        <v>5</v>
      </c>
      <c r="M26" s="59"/>
      <c r="N26" s="59">
        <v>56000</v>
      </c>
      <c r="O26" s="2"/>
      <c r="P26" s="2"/>
      <c r="Q26" s="2"/>
      <c r="R26" s="2"/>
    </row>
    <row r="27" spans="1:18" s="3" customFormat="1" ht="33" customHeight="1" x14ac:dyDescent="0.2">
      <c r="A27" s="76" t="s">
        <v>33</v>
      </c>
      <c r="B27" s="76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2"/>
      <c r="P27" s="2"/>
      <c r="Q27" s="2"/>
      <c r="R27" s="2"/>
    </row>
    <row r="28" spans="1:18" s="3" customFormat="1" ht="27.75" customHeight="1" x14ac:dyDescent="0.2">
      <c r="A28" s="76" t="s">
        <v>34</v>
      </c>
      <c r="B28" s="76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2"/>
      <c r="P28" s="2"/>
      <c r="Q28" s="2"/>
      <c r="R28" s="2"/>
    </row>
    <row r="29" spans="1:18" s="3" customFormat="1" ht="42" customHeight="1" x14ac:dyDescent="0.2">
      <c r="A29" s="76" t="s">
        <v>35</v>
      </c>
      <c r="B29" s="76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2"/>
      <c r="P29" s="2"/>
      <c r="Q29" s="2"/>
      <c r="R29" s="2"/>
    </row>
    <row r="30" spans="1:18" s="3" customFormat="1" ht="56.25" customHeight="1" x14ac:dyDescent="0.2">
      <c r="A30" s="79" t="s">
        <v>36</v>
      </c>
      <c r="B30" s="7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2"/>
      <c r="P30" s="2"/>
      <c r="Q30" s="2"/>
      <c r="R30" s="2"/>
    </row>
    <row r="31" spans="1:18" s="3" customFormat="1" ht="29.25" customHeight="1" x14ac:dyDescent="0.2">
      <c r="A31" s="76" t="s">
        <v>53</v>
      </c>
      <c r="B31" s="76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2"/>
      <c r="P31" s="2"/>
      <c r="Q31" s="2"/>
      <c r="R31" s="2"/>
    </row>
    <row r="32" spans="1:18" s="3" customFormat="1" ht="38.25" customHeight="1" x14ac:dyDescent="0.2">
      <c r="A32" s="76" t="s">
        <v>37</v>
      </c>
      <c r="B32" s="76"/>
      <c r="C32" s="59">
        <v>16</v>
      </c>
      <c r="D32" s="59">
        <v>151</v>
      </c>
      <c r="E32" s="59">
        <v>89</v>
      </c>
      <c r="F32" s="59">
        <v>59</v>
      </c>
      <c r="G32" s="59">
        <v>32</v>
      </c>
      <c r="H32" s="59">
        <v>18</v>
      </c>
      <c r="I32" s="59">
        <v>12</v>
      </c>
      <c r="J32" s="59">
        <v>151</v>
      </c>
      <c r="K32" s="59"/>
      <c r="L32" s="59">
        <v>16</v>
      </c>
      <c r="M32" s="59"/>
      <c r="N32" s="59">
        <v>597000</v>
      </c>
      <c r="O32" s="2"/>
      <c r="P32" s="2"/>
      <c r="Q32" s="2"/>
      <c r="R32" s="2"/>
    </row>
    <row r="33" spans="1:18" s="3" customFormat="1" ht="27.75" customHeight="1" x14ac:dyDescent="0.2">
      <c r="A33" s="76" t="s">
        <v>38</v>
      </c>
      <c r="B33" s="76"/>
      <c r="C33" s="37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2"/>
      <c r="P33" s="2"/>
      <c r="Q33" s="2"/>
      <c r="R33" s="2"/>
    </row>
    <row r="34" spans="1:18" s="3" customFormat="1" ht="15" customHeight="1" x14ac:dyDescent="0.2">
      <c r="A34" s="78" t="s">
        <v>39</v>
      </c>
      <c r="B34" s="78"/>
      <c r="C34" s="59">
        <v>294</v>
      </c>
      <c r="D34" s="60">
        <v>1357</v>
      </c>
      <c r="E34" s="60">
        <v>862</v>
      </c>
      <c r="F34" s="60">
        <v>741</v>
      </c>
      <c r="G34" s="60">
        <v>180</v>
      </c>
      <c r="H34" s="60">
        <v>127</v>
      </c>
      <c r="I34" s="60">
        <v>68</v>
      </c>
      <c r="J34" s="60">
        <v>1237</v>
      </c>
      <c r="K34" s="60"/>
      <c r="L34" s="60">
        <v>414</v>
      </c>
      <c r="M34" s="60"/>
      <c r="N34" s="60">
        <v>12416728</v>
      </c>
      <c r="O34" s="2"/>
      <c r="P34" s="2"/>
      <c r="Q34" s="2"/>
      <c r="R34" s="2"/>
    </row>
    <row r="35" spans="1:18" s="3" customFormat="1" ht="31.5" customHeight="1" x14ac:dyDescent="0.2">
      <c r="A35" s="89" t="s">
        <v>40</v>
      </c>
      <c r="B35" s="89"/>
      <c r="C35" s="65">
        <f t="shared" ref="C35:J35" si="0">SUM(C11:C34)</f>
        <v>454</v>
      </c>
      <c r="D35" s="65">
        <f t="shared" si="0"/>
        <v>2420</v>
      </c>
      <c r="E35" s="65">
        <f t="shared" si="0"/>
        <v>1506</v>
      </c>
      <c r="F35" s="65">
        <f t="shared" si="0"/>
        <v>1254</v>
      </c>
      <c r="G35" s="65">
        <f t="shared" si="0"/>
        <v>318</v>
      </c>
      <c r="H35" s="65">
        <f t="shared" si="0"/>
        <v>307</v>
      </c>
      <c r="I35" s="65">
        <f t="shared" si="0"/>
        <v>98</v>
      </c>
      <c r="J35" s="65">
        <f t="shared" si="0"/>
        <v>2229</v>
      </c>
      <c r="K35" s="65"/>
      <c r="L35" s="65">
        <f>SUM(L11:L34)</f>
        <v>645</v>
      </c>
      <c r="M35" s="65"/>
      <c r="N35" s="65">
        <f>SUM(N10:N34)</f>
        <v>15600228</v>
      </c>
      <c r="O35" s="2"/>
      <c r="P35" s="2"/>
      <c r="Q35" s="2"/>
      <c r="R35" s="2"/>
    </row>
    <row r="36" spans="1:18" s="3" customFormat="1" ht="25.5" customHeight="1" x14ac:dyDescent="0.2">
      <c r="A36" s="82" t="s">
        <v>44</v>
      </c>
      <c r="B36" s="9" t="s">
        <v>41</v>
      </c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39"/>
      <c r="P36" s="39"/>
      <c r="Q36" s="2"/>
      <c r="R36" s="2"/>
    </row>
    <row r="37" spans="1:18" s="3" customFormat="1" ht="38.25" x14ac:dyDescent="0.2">
      <c r="A37" s="82"/>
      <c r="B37" s="9" t="s">
        <v>60</v>
      </c>
      <c r="C37" s="60">
        <v>999</v>
      </c>
      <c r="D37" s="60">
        <v>666</v>
      </c>
      <c r="E37" s="60">
        <v>583</v>
      </c>
      <c r="F37" s="60">
        <v>553</v>
      </c>
      <c r="G37" s="60">
        <v>53</v>
      </c>
      <c r="H37" s="60">
        <v>303</v>
      </c>
      <c r="I37" s="60">
        <v>26</v>
      </c>
      <c r="J37" s="60">
        <v>965</v>
      </c>
      <c r="K37" s="61"/>
      <c r="L37" s="60">
        <v>700</v>
      </c>
      <c r="M37" s="61"/>
      <c r="N37" s="60">
        <v>918434</v>
      </c>
      <c r="O37" s="39"/>
      <c r="P37" s="39"/>
      <c r="Q37" s="2"/>
      <c r="R37" s="2"/>
    </row>
    <row r="38" spans="1:18" s="3" customFormat="1" ht="63.75" x14ac:dyDescent="0.2">
      <c r="A38" s="82"/>
      <c r="B38" s="9" t="s">
        <v>43</v>
      </c>
      <c r="C38" s="60">
        <v>3</v>
      </c>
      <c r="D38" s="60">
        <v>60</v>
      </c>
      <c r="E38" s="60">
        <v>35</v>
      </c>
      <c r="F38" s="60">
        <v>22</v>
      </c>
      <c r="G38" s="36">
        <v>7</v>
      </c>
      <c r="H38" s="60">
        <v>8</v>
      </c>
      <c r="I38" s="60">
        <v>8</v>
      </c>
      <c r="J38" s="60">
        <v>58</v>
      </c>
      <c r="K38" s="60"/>
      <c r="L38" s="60">
        <v>5</v>
      </c>
      <c r="M38" s="60"/>
      <c r="N38" s="61">
        <v>135000</v>
      </c>
      <c r="O38" s="39"/>
      <c r="P38" s="39"/>
      <c r="Q38" s="2"/>
      <c r="R38" s="2"/>
    </row>
    <row r="39" spans="1:18" s="3" customFormat="1" ht="47.25" customHeight="1" x14ac:dyDescent="0.2">
      <c r="A39" s="82"/>
      <c r="B39" s="66" t="s">
        <v>45</v>
      </c>
      <c r="C39" s="65">
        <f t="shared" ref="C39:J39" si="1">SUM(C37:C38)</f>
        <v>1002</v>
      </c>
      <c r="D39" s="65">
        <f t="shared" si="1"/>
        <v>726</v>
      </c>
      <c r="E39" s="65">
        <f t="shared" si="1"/>
        <v>618</v>
      </c>
      <c r="F39" s="65">
        <f t="shared" si="1"/>
        <v>575</v>
      </c>
      <c r="G39" s="65">
        <f t="shared" si="1"/>
        <v>60</v>
      </c>
      <c r="H39" s="65">
        <f t="shared" si="1"/>
        <v>311</v>
      </c>
      <c r="I39" s="65">
        <f t="shared" si="1"/>
        <v>34</v>
      </c>
      <c r="J39" s="65">
        <f t="shared" si="1"/>
        <v>1023</v>
      </c>
      <c r="K39" s="65"/>
      <c r="L39" s="65">
        <f>SUM(L37:L38)</f>
        <v>705</v>
      </c>
      <c r="M39" s="65"/>
      <c r="N39" s="65">
        <f>SUM(N37:N38)</f>
        <v>1053434</v>
      </c>
      <c r="O39" s="39"/>
      <c r="P39" s="39"/>
      <c r="Q39" s="2"/>
      <c r="R39" s="2"/>
    </row>
    <row r="40" spans="1:18" s="3" customFormat="1" ht="38.25" x14ac:dyDescent="0.2">
      <c r="A40" s="82" t="s">
        <v>51</v>
      </c>
      <c r="B40" s="9" t="s">
        <v>46</v>
      </c>
      <c r="C40" s="60">
        <v>27</v>
      </c>
      <c r="D40" s="60">
        <v>339</v>
      </c>
      <c r="E40" s="36">
        <v>264</v>
      </c>
      <c r="F40" s="60">
        <v>233</v>
      </c>
      <c r="G40" s="60">
        <v>13</v>
      </c>
      <c r="H40" s="60">
        <v>38</v>
      </c>
      <c r="I40" s="60">
        <v>7</v>
      </c>
      <c r="J40" s="60">
        <v>322</v>
      </c>
      <c r="K40" s="60"/>
      <c r="L40" s="60">
        <v>44</v>
      </c>
      <c r="M40" s="60"/>
      <c r="N40" s="60">
        <v>1011274</v>
      </c>
      <c r="O40" s="39"/>
      <c r="P40" s="39"/>
      <c r="Q40" s="2"/>
      <c r="R40" s="2"/>
    </row>
    <row r="41" spans="1:18" s="3" customFormat="1" ht="51" x14ac:dyDescent="0.2">
      <c r="A41" s="82"/>
      <c r="B41" s="9" t="s">
        <v>47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39"/>
      <c r="P41" s="39"/>
      <c r="Q41" s="2"/>
      <c r="R41" s="2"/>
    </row>
    <row r="42" spans="1:18" s="3" customFormat="1" ht="51" x14ac:dyDescent="0.2">
      <c r="A42" s="82"/>
      <c r="B42" s="9" t="s">
        <v>48</v>
      </c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39"/>
      <c r="P42" s="39"/>
      <c r="Q42" s="2"/>
      <c r="R42" s="2"/>
    </row>
    <row r="43" spans="1:18" s="3" customFormat="1" ht="15.75" x14ac:dyDescent="0.2">
      <c r="A43" s="82"/>
      <c r="B43" s="9" t="s">
        <v>49</v>
      </c>
      <c r="C43" s="60">
        <v>10</v>
      </c>
      <c r="D43" s="60">
        <v>119</v>
      </c>
      <c r="E43" s="60">
        <v>77</v>
      </c>
      <c r="F43" s="60">
        <v>77</v>
      </c>
      <c r="G43" s="60">
        <v>10</v>
      </c>
      <c r="H43" s="60">
        <v>13</v>
      </c>
      <c r="I43" s="60"/>
      <c r="J43" s="60">
        <v>100</v>
      </c>
      <c r="K43" s="60"/>
      <c r="L43" s="60">
        <v>29</v>
      </c>
      <c r="M43" s="60"/>
      <c r="N43" s="60">
        <v>255000</v>
      </c>
      <c r="O43" s="39"/>
      <c r="P43" s="39"/>
      <c r="Q43" s="2"/>
      <c r="R43" s="2"/>
    </row>
    <row r="44" spans="1:18" s="3" customFormat="1" ht="25.5" x14ac:dyDescent="0.2">
      <c r="A44" s="82"/>
      <c r="B44" s="66" t="s">
        <v>50</v>
      </c>
      <c r="C44" s="65">
        <f t="shared" ref="C44:J44" si="2">SUM(C40:C43)</f>
        <v>37</v>
      </c>
      <c r="D44" s="65">
        <f t="shared" si="2"/>
        <v>458</v>
      </c>
      <c r="E44" s="65">
        <f t="shared" si="2"/>
        <v>341</v>
      </c>
      <c r="F44" s="65">
        <f t="shared" si="2"/>
        <v>310</v>
      </c>
      <c r="G44" s="65">
        <f t="shared" si="2"/>
        <v>23</v>
      </c>
      <c r="H44" s="65">
        <f t="shared" si="2"/>
        <v>51</v>
      </c>
      <c r="I44" s="65">
        <f t="shared" si="2"/>
        <v>7</v>
      </c>
      <c r="J44" s="65">
        <f t="shared" si="2"/>
        <v>422</v>
      </c>
      <c r="K44" s="65"/>
      <c r="L44" s="65">
        <f>SUM(L40:L43)</f>
        <v>73</v>
      </c>
      <c r="M44" s="65"/>
      <c r="N44" s="65">
        <f>SUM(N40:N43)</f>
        <v>1266274</v>
      </c>
      <c r="O44" s="39"/>
      <c r="P44" s="39"/>
      <c r="Q44" s="2"/>
      <c r="R44" s="2"/>
    </row>
    <row r="45" spans="1:18" s="3" customFormat="1" ht="24.75" customHeight="1" x14ac:dyDescent="0.2">
      <c r="A45" s="88" t="s">
        <v>54</v>
      </c>
      <c r="B45" s="88"/>
      <c r="C45" s="65">
        <f>SUM(C35+C39+C44)</f>
        <v>1493</v>
      </c>
      <c r="D45" s="65">
        <f t="shared" ref="D45:N45" si="3">SUM(D35+D39+D44)</f>
        <v>3604</v>
      </c>
      <c r="E45" s="65">
        <f t="shared" si="3"/>
        <v>2465</v>
      </c>
      <c r="F45" s="65">
        <f t="shared" si="3"/>
        <v>2139</v>
      </c>
      <c r="G45" s="65">
        <f t="shared" si="3"/>
        <v>401</v>
      </c>
      <c r="H45" s="65">
        <f t="shared" si="3"/>
        <v>669</v>
      </c>
      <c r="I45" s="65">
        <f t="shared" si="3"/>
        <v>139</v>
      </c>
      <c r="J45" s="65">
        <f t="shared" si="3"/>
        <v>3674</v>
      </c>
      <c r="K45" s="65"/>
      <c r="L45" s="65">
        <f t="shared" si="3"/>
        <v>1423</v>
      </c>
      <c r="M45" s="65"/>
      <c r="N45" s="65">
        <f t="shared" si="3"/>
        <v>17919936</v>
      </c>
      <c r="O45" s="39"/>
      <c r="P45" s="39"/>
      <c r="Q45" s="2"/>
      <c r="R45" s="2"/>
    </row>
    <row r="46" spans="1:18" s="3" customFormat="1" ht="12.95" customHeight="1" x14ac:dyDescent="0.2">
      <c r="B46" s="2"/>
      <c r="C46" s="6"/>
      <c r="D46" s="40"/>
      <c r="E46" s="40"/>
      <c r="F46" s="40"/>
      <c r="G46" s="40"/>
      <c r="H46" s="40"/>
      <c r="I46" s="40"/>
      <c r="J46" s="40"/>
      <c r="K46" s="40"/>
      <c r="L46" s="33"/>
      <c r="M46" s="40"/>
      <c r="N46" s="41"/>
      <c r="O46" s="39"/>
      <c r="P46" s="39"/>
      <c r="Q46" s="2"/>
      <c r="R46" s="2"/>
    </row>
    <row r="47" spans="1:18" s="3" customFormat="1" ht="12.95" customHeight="1" x14ac:dyDescent="0.2">
      <c r="B47" s="22"/>
      <c r="C47" s="22"/>
      <c r="D47" s="42"/>
      <c r="E47" s="42"/>
      <c r="F47" s="42"/>
      <c r="G47" s="42"/>
      <c r="H47" s="42"/>
      <c r="I47" s="43"/>
      <c r="J47" s="43"/>
      <c r="K47" s="43"/>
      <c r="L47" s="43"/>
      <c r="M47" s="43"/>
      <c r="N47" s="44"/>
      <c r="O47" s="39"/>
      <c r="P47" s="39"/>
      <c r="Q47" s="2"/>
      <c r="R47" s="2"/>
    </row>
    <row r="48" spans="1:18" s="3" customFormat="1" ht="12.95" customHeight="1" x14ac:dyDescent="0.2">
      <c r="B48" s="22"/>
      <c r="C48" s="22"/>
      <c r="D48" s="42"/>
      <c r="E48" s="42"/>
      <c r="F48" s="42"/>
      <c r="G48" s="42"/>
      <c r="H48" s="42"/>
      <c r="I48" s="45"/>
      <c r="J48" s="45"/>
      <c r="K48" s="45"/>
      <c r="L48" s="45"/>
      <c r="M48" s="45"/>
      <c r="N48" s="46"/>
      <c r="O48" s="39"/>
      <c r="P48" s="39"/>
      <c r="Q48" s="2"/>
      <c r="R48" s="2"/>
    </row>
    <row r="49" spans="1:18" s="4" customFormat="1" ht="12.95" customHeight="1" x14ac:dyDescent="0.2">
      <c r="B49" s="22"/>
      <c r="C49" s="22"/>
      <c r="D49" s="42"/>
      <c r="E49" s="42"/>
      <c r="F49" s="42"/>
      <c r="G49" s="42"/>
      <c r="H49" s="42"/>
      <c r="I49" s="47"/>
      <c r="J49" s="47"/>
      <c r="K49" s="47"/>
      <c r="L49" s="47"/>
      <c r="M49" s="47"/>
      <c r="N49" s="48"/>
      <c r="O49" s="49"/>
      <c r="P49" s="49"/>
      <c r="Q49" s="5"/>
      <c r="R49" s="5"/>
    </row>
    <row r="50" spans="1:18" s="4" customFormat="1" ht="12.95" customHeight="1" x14ac:dyDescent="0.2">
      <c r="B50" s="23"/>
      <c r="C50" s="23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8"/>
      <c r="O50" s="49"/>
      <c r="P50" s="49"/>
      <c r="Q50" s="5"/>
      <c r="R50" s="5"/>
    </row>
    <row r="51" spans="1:18" s="3" customFormat="1" ht="12.95" customHeight="1" x14ac:dyDescent="0.2">
      <c r="B51" s="20"/>
      <c r="C51" s="21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4"/>
      <c r="O51" s="39"/>
      <c r="P51" s="39"/>
      <c r="Q51" s="2"/>
      <c r="R51" s="2"/>
    </row>
    <row r="52" spans="1:18" s="3" customFormat="1" ht="12.95" customHeight="1" x14ac:dyDescent="0.2">
      <c r="B52" s="20"/>
      <c r="C52" s="21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4"/>
      <c r="O52" s="39"/>
      <c r="P52" s="39"/>
      <c r="Q52" s="2"/>
      <c r="R52" s="2"/>
    </row>
    <row r="53" spans="1:18" s="3" customFormat="1" ht="12.95" customHeight="1" x14ac:dyDescent="0.2">
      <c r="B53" s="20"/>
      <c r="C53" s="20"/>
      <c r="D53" s="50"/>
      <c r="E53" s="50"/>
      <c r="F53" s="51"/>
      <c r="G53" s="51"/>
      <c r="H53" s="51"/>
      <c r="I53" s="43"/>
      <c r="J53" s="43"/>
      <c r="K53" s="43"/>
      <c r="L53" s="43"/>
      <c r="M53" s="43"/>
      <c r="N53" s="44"/>
      <c r="O53" s="39"/>
      <c r="P53" s="39"/>
      <c r="Q53" s="2"/>
      <c r="R53" s="2"/>
    </row>
    <row r="54" spans="1:18" s="3" customFormat="1" ht="12.95" customHeight="1" x14ac:dyDescent="0.2">
      <c r="B54" s="24"/>
      <c r="C54" s="24"/>
      <c r="D54" s="52"/>
      <c r="E54" s="52"/>
      <c r="F54" s="52"/>
      <c r="G54" s="53"/>
      <c r="H54" s="54"/>
      <c r="I54" s="43"/>
      <c r="J54" s="43"/>
      <c r="K54" s="43"/>
      <c r="L54" s="43"/>
      <c r="M54" s="43"/>
      <c r="N54" s="44"/>
      <c r="O54" s="39"/>
      <c r="P54" s="39"/>
      <c r="Q54" s="2"/>
      <c r="R54" s="2"/>
    </row>
    <row r="55" spans="1:18" s="3" customFormat="1" ht="12.95" customHeight="1" x14ac:dyDescent="0.2">
      <c r="B55" s="24"/>
      <c r="C55" s="24"/>
      <c r="D55" s="52"/>
      <c r="E55" s="52"/>
      <c r="F55" s="52"/>
      <c r="G55" s="53"/>
      <c r="H55" s="54"/>
      <c r="I55" s="43"/>
      <c r="J55" s="43"/>
      <c r="K55" s="43"/>
      <c r="L55" s="43"/>
      <c r="M55" s="43"/>
      <c r="N55" s="44"/>
      <c r="O55" s="39"/>
      <c r="P55" s="39"/>
      <c r="Q55" s="2"/>
      <c r="R55" s="2"/>
    </row>
    <row r="56" spans="1:18" s="3" customFormat="1" ht="12.95" customHeight="1" x14ac:dyDescent="0.2">
      <c r="B56" s="20"/>
      <c r="C56" s="21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4"/>
      <c r="O56" s="39"/>
      <c r="P56" s="39"/>
      <c r="Q56" s="2"/>
      <c r="R56" s="2"/>
    </row>
    <row r="57" spans="1:18" s="3" customFormat="1" ht="12.95" customHeight="1" x14ac:dyDescent="0.2">
      <c r="A57" s="4"/>
      <c r="B57" s="24"/>
      <c r="C57" s="24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5"/>
      <c r="O57" s="39"/>
      <c r="P57" s="39"/>
      <c r="Q57" s="2"/>
      <c r="R57" s="2"/>
    </row>
    <row r="58" spans="1:18" s="3" customFormat="1" ht="12.95" customHeight="1" x14ac:dyDescent="0.2">
      <c r="A58" s="11"/>
      <c r="B58" s="24"/>
      <c r="C58" s="24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39"/>
      <c r="P58" s="39"/>
      <c r="Q58" s="2"/>
      <c r="R58" s="2"/>
    </row>
    <row r="59" spans="1:18" s="3" customFormat="1" ht="12.95" customHeight="1" x14ac:dyDescent="0.2">
      <c r="A59" s="11"/>
      <c r="B59" s="24"/>
      <c r="C59" s="24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5"/>
      <c r="O59" s="39"/>
      <c r="P59" s="39"/>
      <c r="Q59" s="2"/>
      <c r="R59" s="2"/>
    </row>
    <row r="60" spans="1:18" s="3" customFormat="1" ht="12.95" customHeight="1" x14ac:dyDescent="0.2">
      <c r="B60" s="20"/>
      <c r="C60" s="21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4"/>
      <c r="O60" s="39"/>
      <c r="P60" s="39"/>
      <c r="Q60" s="2"/>
      <c r="R60" s="2"/>
    </row>
    <row r="61" spans="1:18" s="3" customFormat="1" ht="12.95" customHeight="1" x14ac:dyDescent="0.2">
      <c r="B61" s="20"/>
      <c r="C61" s="2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6"/>
      <c r="O61" s="39"/>
      <c r="P61" s="39"/>
      <c r="Q61" s="2"/>
      <c r="R61" s="2"/>
    </row>
    <row r="62" spans="1:18" s="3" customFormat="1" x14ac:dyDescent="0.2">
      <c r="B62" s="2"/>
      <c r="C62" s="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57"/>
      <c r="O62" s="39"/>
      <c r="P62" s="39"/>
      <c r="Q62" s="2"/>
      <c r="R62" s="2"/>
    </row>
    <row r="63" spans="1:18" s="3" customFormat="1" x14ac:dyDescent="0.2">
      <c r="B63" s="2"/>
      <c r="C63" s="2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57"/>
      <c r="O63" s="39"/>
      <c r="P63" s="39"/>
      <c r="Q63" s="2"/>
      <c r="R63" s="2"/>
    </row>
    <row r="64" spans="1:18" s="3" customFormat="1" x14ac:dyDescent="0.2">
      <c r="B64" s="2"/>
      <c r="C64" s="2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57"/>
      <c r="O64" s="39"/>
      <c r="P64" s="39"/>
      <c r="Q64" s="2"/>
      <c r="R64" s="2"/>
    </row>
    <row r="65" spans="2:18" s="3" customFormat="1" x14ac:dyDescent="0.2">
      <c r="B65" s="2"/>
      <c r="C65" s="2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57"/>
      <c r="O65" s="39"/>
      <c r="P65" s="39"/>
      <c r="Q65" s="2"/>
      <c r="R65" s="2"/>
    </row>
    <row r="66" spans="2:18" s="3" customFormat="1" x14ac:dyDescent="0.2">
      <c r="B66" s="2"/>
      <c r="C66" s="2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57"/>
      <c r="O66" s="39"/>
      <c r="P66" s="39"/>
      <c r="Q66" s="2"/>
      <c r="R66" s="2"/>
    </row>
    <row r="67" spans="2:18" s="3" customFormat="1" x14ac:dyDescent="0.2">
      <c r="B67" s="2"/>
      <c r="C67" s="2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57"/>
      <c r="O67" s="39"/>
      <c r="P67" s="39"/>
      <c r="Q67" s="2"/>
      <c r="R67" s="2"/>
    </row>
    <row r="68" spans="2:18" s="3" customFormat="1" x14ac:dyDescent="0.2">
      <c r="B68" s="2"/>
      <c r="C68" s="2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57"/>
      <c r="O68" s="39"/>
      <c r="P68" s="39"/>
      <c r="Q68" s="2"/>
      <c r="R68" s="2"/>
    </row>
    <row r="69" spans="2:18" s="3" customFormat="1" x14ac:dyDescent="0.2">
      <c r="B69" s="2"/>
      <c r="C69" s="2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57"/>
      <c r="O69" s="39"/>
      <c r="P69" s="39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R421"/>
  <sheetViews>
    <sheetView topLeftCell="A4" zoomScaleNormal="100" zoomScaleSheetLayoutView="120" workbookViewId="0">
      <selection activeCell="G52" sqref="G52"/>
    </sheetView>
  </sheetViews>
  <sheetFormatPr defaultRowHeight="12.75" x14ac:dyDescent="0.2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0.28515625" style="14" bestFit="1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65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 t="s">
        <v>117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52</v>
      </c>
      <c r="B6" s="85"/>
      <c r="C6" s="84"/>
      <c r="D6" s="84"/>
      <c r="E6" s="84" t="s">
        <v>15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10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59"/>
      <c r="D10" s="59">
        <v>2</v>
      </c>
      <c r="E10" s="59">
        <v>1</v>
      </c>
      <c r="F10" s="37">
        <v>1</v>
      </c>
      <c r="G10" s="59">
        <v>1</v>
      </c>
      <c r="H10" s="37"/>
      <c r="I10" s="37"/>
      <c r="J10" s="37">
        <v>2</v>
      </c>
      <c r="K10" s="59"/>
      <c r="L10" s="59"/>
      <c r="M10" s="59"/>
      <c r="N10" s="59"/>
      <c r="O10" s="2"/>
      <c r="P10" s="2"/>
      <c r="Q10" s="2"/>
      <c r="R10" s="2"/>
    </row>
    <row r="11" spans="1:18" s="3" customFormat="1" ht="30" customHeight="1" x14ac:dyDescent="0.2">
      <c r="A11" s="76" t="s">
        <v>17</v>
      </c>
      <c r="B11" s="76"/>
      <c r="C11" s="37">
        <v>4</v>
      </c>
      <c r="D11" s="37">
        <v>9</v>
      </c>
      <c r="E11" s="37">
        <v>9</v>
      </c>
      <c r="F11" s="37">
        <v>5</v>
      </c>
      <c r="G11" s="37">
        <v>2</v>
      </c>
      <c r="H11" s="37">
        <v>2</v>
      </c>
      <c r="I11" s="37"/>
      <c r="J11" s="37">
        <v>13</v>
      </c>
      <c r="K11" s="37"/>
      <c r="L11" s="37"/>
      <c r="M11" s="37"/>
      <c r="N11" s="37"/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59"/>
      <c r="D12" s="59"/>
      <c r="E12" s="59"/>
      <c r="F12" s="59"/>
      <c r="G12" s="59"/>
      <c r="H12" s="37"/>
      <c r="I12" s="59"/>
      <c r="J12" s="59"/>
      <c r="K12" s="37"/>
      <c r="L12" s="59"/>
      <c r="M12" s="59"/>
      <c r="N12" s="59"/>
      <c r="O12" s="2"/>
      <c r="P12" s="2"/>
      <c r="Q12" s="2"/>
      <c r="R12" s="2"/>
    </row>
    <row r="13" spans="1:18" s="3" customFormat="1" ht="32.25" customHeight="1" x14ac:dyDescent="0.2">
      <c r="A13" s="76" t="s">
        <v>19</v>
      </c>
      <c r="B13" s="7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2"/>
      <c r="P13" s="2"/>
      <c r="Q13" s="2"/>
      <c r="R13" s="2"/>
    </row>
    <row r="14" spans="1:18" s="3" customFormat="1" ht="31.5" customHeight="1" x14ac:dyDescent="0.2">
      <c r="A14" s="76" t="s">
        <v>20</v>
      </c>
      <c r="B14" s="76"/>
      <c r="C14" s="59">
        <v>1</v>
      </c>
      <c r="D14" s="59">
        <v>48</v>
      </c>
      <c r="E14" s="59">
        <v>36</v>
      </c>
      <c r="F14" s="59">
        <v>36</v>
      </c>
      <c r="G14" s="59">
        <v>2</v>
      </c>
      <c r="H14" s="59">
        <v>5</v>
      </c>
      <c r="I14" s="59">
        <v>1</v>
      </c>
      <c r="J14" s="59">
        <v>44</v>
      </c>
      <c r="K14" s="59"/>
      <c r="L14" s="59">
        <v>5</v>
      </c>
      <c r="M14" s="37">
        <v>1</v>
      </c>
      <c r="N14" s="59"/>
      <c r="O14" s="2"/>
      <c r="P14" s="2"/>
      <c r="Q14" s="2"/>
      <c r="R14" s="2"/>
    </row>
    <row r="15" spans="1:18" s="3" customFormat="1" ht="30" customHeight="1" x14ac:dyDescent="0.2">
      <c r="A15" s="76" t="s">
        <v>21</v>
      </c>
      <c r="B15" s="76"/>
      <c r="C15" s="35"/>
      <c r="D15" s="59">
        <v>9</v>
      </c>
      <c r="E15" s="59">
        <v>5</v>
      </c>
      <c r="F15" s="59">
        <v>4</v>
      </c>
      <c r="G15" s="59">
        <v>1</v>
      </c>
      <c r="H15" s="59">
        <v>2</v>
      </c>
      <c r="I15" s="59"/>
      <c r="J15" s="59">
        <v>8</v>
      </c>
      <c r="K15" s="59"/>
      <c r="L15" s="59">
        <v>1</v>
      </c>
      <c r="M15" s="37"/>
      <c r="N15" s="59">
        <v>32000</v>
      </c>
      <c r="O15" s="2"/>
      <c r="P15" s="2"/>
      <c r="Q15" s="2"/>
      <c r="R15" s="2"/>
    </row>
    <row r="16" spans="1:18" s="3" customFormat="1" ht="27.75" customHeight="1" x14ac:dyDescent="0.2">
      <c r="A16" s="76" t="s">
        <v>22</v>
      </c>
      <c r="B16" s="76"/>
      <c r="C16" s="59">
        <v>1</v>
      </c>
      <c r="D16" s="59">
        <v>9</v>
      </c>
      <c r="E16" s="59">
        <v>4</v>
      </c>
      <c r="F16" s="59">
        <v>3</v>
      </c>
      <c r="G16" s="59">
        <v>2</v>
      </c>
      <c r="H16" s="59">
        <v>3</v>
      </c>
      <c r="I16" s="59"/>
      <c r="J16" s="59">
        <v>9</v>
      </c>
      <c r="K16" s="59"/>
      <c r="L16" s="59">
        <v>1</v>
      </c>
      <c r="M16" s="59"/>
      <c r="N16" s="59">
        <v>40000</v>
      </c>
      <c r="O16" s="2"/>
      <c r="P16" s="2"/>
      <c r="Q16" s="2"/>
      <c r="R16" s="2"/>
    </row>
    <row r="17" spans="1:18" s="3" customFormat="1" ht="15.75" x14ac:dyDescent="0.2">
      <c r="A17" s="83" t="s">
        <v>23</v>
      </c>
      <c r="B17" s="83"/>
      <c r="C17" s="59">
        <v>2</v>
      </c>
      <c r="D17" s="59">
        <v>90</v>
      </c>
      <c r="E17" s="59">
        <v>63</v>
      </c>
      <c r="F17" s="59">
        <v>63</v>
      </c>
      <c r="G17" s="59">
        <v>5</v>
      </c>
      <c r="H17" s="59">
        <v>13</v>
      </c>
      <c r="I17" s="59">
        <v>2</v>
      </c>
      <c r="J17" s="59">
        <v>83</v>
      </c>
      <c r="K17" s="59"/>
      <c r="L17" s="59">
        <v>9</v>
      </c>
      <c r="M17" s="59"/>
      <c r="N17" s="59">
        <v>335000</v>
      </c>
      <c r="O17" s="2"/>
      <c r="P17" s="2"/>
      <c r="Q17" s="2"/>
      <c r="R17" s="2"/>
    </row>
    <row r="18" spans="1:18" s="3" customFormat="1" ht="27" customHeight="1" x14ac:dyDescent="0.2">
      <c r="A18" s="76" t="s">
        <v>24</v>
      </c>
      <c r="B18" s="76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2"/>
      <c r="P18" s="2"/>
      <c r="Q18" s="2"/>
      <c r="R18" s="2"/>
    </row>
    <row r="19" spans="1:18" s="3" customFormat="1" ht="30" customHeight="1" x14ac:dyDescent="0.2">
      <c r="A19" s="76" t="s">
        <v>25</v>
      </c>
      <c r="B19" s="76"/>
      <c r="C19" s="59">
        <v>3</v>
      </c>
      <c r="D19" s="59">
        <v>31</v>
      </c>
      <c r="E19" s="59">
        <v>14</v>
      </c>
      <c r="F19" s="59">
        <v>9</v>
      </c>
      <c r="G19" s="59">
        <v>9</v>
      </c>
      <c r="H19" s="59">
        <v>8</v>
      </c>
      <c r="I19" s="59"/>
      <c r="J19" s="59">
        <v>31</v>
      </c>
      <c r="K19" s="59"/>
      <c r="L19" s="59">
        <v>3</v>
      </c>
      <c r="M19" s="59"/>
      <c r="N19" s="59">
        <v>111300</v>
      </c>
      <c r="O19" s="2"/>
      <c r="P19" s="2"/>
      <c r="Q19" s="2"/>
      <c r="R19" s="2"/>
    </row>
    <row r="20" spans="1:18" s="3" customFormat="1" ht="15.75" x14ac:dyDescent="0.2">
      <c r="A20" s="81" t="s">
        <v>26</v>
      </c>
      <c r="B20" s="81"/>
      <c r="C20" s="59">
        <v>2</v>
      </c>
      <c r="D20" s="59">
        <v>24</v>
      </c>
      <c r="E20" s="59">
        <v>13</v>
      </c>
      <c r="F20" s="59">
        <v>11</v>
      </c>
      <c r="G20" s="59">
        <v>7</v>
      </c>
      <c r="H20" s="59">
        <v>3</v>
      </c>
      <c r="I20" s="59">
        <v>1</v>
      </c>
      <c r="J20" s="59">
        <v>24</v>
      </c>
      <c r="K20" s="59"/>
      <c r="L20" s="59">
        <v>2</v>
      </c>
      <c r="M20" s="59">
        <v>2</v>
      </c>
      <c r="N20" s="59">
        <v>80000</v>
      </c>
      <c r="O20" s="2"/>
      <c r="P20" s="2"/>
      <c r="Q20" s="2"/>
      <c r="R20" s="2"/>
    </row>
    <row r="21" spans="1:18" s="3" customFormat="1" ht="27.75" customHeight="1" x14ac:dyDescent="0.2">
      <c r="A21" s="76" t="s">
        <v>27</v>
      </c>
      <c r="B21" s="76"/>
      <c r="C21" s="59"/>
      <c r="D21" s="59">
        <v>2</v>
      </c>
      <c r="E21" s="59">
        <v>1</v>
      </c>
      <c r="F21" s="59">
        <v>1</v>
      </c>
      <c r="G21" s="59"/>
      <c r="H21" s="59">
        <v>1</v>
      </c>
      <c r="I21" s="59"/>
      <c r="J21" s="59">
        <v>2</v>
      </c>
      <c r="K21" s="59"/>
      <c r="L21" s="59"/>
      <c r="M21" s="59"/>
      <c r="N21" s="59">
        <v>8000</v>
      </c>
      <c r="O21" s="2"/>
      <c r="P21" s="2"/>
      <c r="Q21" s="2"/>
      <c r="R21" s="2"/>
    </row>
    <row r="22" spans="1:18" s="3" customFormat="1" ht="35.25" customHeight="1" x14ac:dyDescent="0.2">
      <c r="A22" s="76" t="s">
        <v>28</v>
      </c>
      <c r="B22" s="76"/>
      <c r="C22" s="59"/>
      <c r="D22" s="59">
        <v>3</v>
      </c>
      <c r="E22" s="59">
        <v>2</v>
      </c>
      <c r="F22" s="59">
        <v>2</v>
      </c>
      <c r="G22" s="59"/>
      <c r="H22" s="59">
        <v>1</v>
      </c>
      <c r="I22" s="59"/>
      <c r="J22" s="59">
        <v>3</v>
      </c>
      <c r="K22" s="59"/>
      <c r="L22" s="59"/>
      <c r="M22" s="59"/>
      <c r="N22" s="59">
        <v>8000</v>
      </c>
      <c r="O22" s="2"/>
      <c r="P22" s="2"/>
      <c r="Q22" s="2"/>
      <c r="R22" s="2"/>
    </row>
    <row r="23" spans="1:18" s="3" customFormat="1" ht="28.5" customHeight="1" x14ac:dyDescent="0.2">
      <c r="A23" s="81" t="s">
        <v>29</v>
      </c>
      <c r="B23" s="81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2"/>
      <c r="P23" s="2"/>
      <c r="Q23" s="2"/>
      <c r="R23" s="2"/>
    </row>
    <row r="24" spans="1:18" s="3" customFormat="1" ht="27.75" customHeight="1" x14ac:dyDescent="0.2">
      <c r="A24" s="76" t="s">
        <v>30</v>
      </c>
      <c r="B24" s="76"/>
      <c r="C24" s="59">
        <v>21</v>
      </c>
      <c r="D24" s="59">
        <v>116</v>
      </c>
      <c r="E24" s="59">
        <v>67</v>
      </c>
      <c r="F24" s="59">
        <v>56</v>
      </c>
      <c r="G24" s="59">
        <v>14</v>
      </c>
      <c r="H24" s="59">
        <v>31</v>
      </c>
      <c r="I24" s="59">
        <v>2</v>
      </c>
      <c r="J24" s="59">
        <v>114</v>
      </c>
      <c r="K24" s="59"/>
      <c r="L24" s="59">
        <v>23</v>
      </c>
      <c r="M24" s="59">
        <v>15</v>
      </c>
      <c r="N24" s="59">
        <v>504000</v>
      </c>
      <c r="O24" s="2"/>
      <c r="P24" s="2"/>
      <c r="Q24" s="2"/>
      <c r="R24" s="2"/>
    </row>
    <row r="25" spans="1:18" s="3" customFormat="1" ht="29.25" customHeight="1" x14ac:dyDescent="0.2">
      <c r="A25" s="76" t="s">
        <v>31</v>
      </c>
      <c r="B25" s="76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2"/>
      <c r="P25" s="2"/>
      <c r="Q25" s="2"/>
      <c r="R25" s="2"/>
    </row>
    <row r="26" spans="1:18" s="3" customFormat="1" ht="24.75" customHeight="1" x14ac:dyDescent="0.2">
      <c r="A26" s="76" t="s">
        <v>32</v>
      </c>
      <c r="B26" s="76"/>
      <c r="C26" s="59">
        <v>1</v>
      </c>
      <c r="D26" s="59">
        <v>4</v>
      </c>
      <c r="E26" s="59">
        <v>3</v>
      </c>
      <c r="F26" s="59">
        <v>3</v>
      </c>
      <c r="G26" s="59">
        <v>1</v>
      </c>
      <c r="H26" s="59"/>
      <c r="I26" s="59"/>
      <c r="J26" s="59">
        <v>4</v>
      </c>
      <c r="K26" s="59"/>
      <c r="L26" s="59">
        <v>1</v>
      </c>
      <c r="M26" s="59">
        <v>1</v>
      </c>
      <c r="N26" s="59">
        <v>12000</v>
      </c>
      <c r="O26" s="2"/>
      <c r="P26" s="2"/>
      <c r="Q26" s="2"/>
      <c r="R26" s="2"/>
    </row>
    <row r="27" spans="1:18" s="3" customFormat="1" ht="33" customHeight="1" x14ac:dyDescent="0.2">
      <c r="A27" s="76" t="s">
        <v>33</v>
      </c>
      <c r="B27" s="76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2"/>
      <c r="P27" s="2"/>
      <c r="Q27" s="2"/>
      <c r="R27" s="2"/>
    </row>
    <row r="28" spans="1:18" s="3" customFormat="1" ht="27.75" customHeight="1" x14ac:dyDescent="0.2">
      <c r="A28" s="76" t="s">
        <v>34</v>
      </c>
      <c r="B28" s="76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2"/>
      <c r="P28" s="2"/>
      <c r="Q28" s="2"/>
      <c r="R28" s="2"/>
    </row>
    <row r="29" spans="1:18" s="3" customFormat="1" ht="42" customHeight="1" x14ac:dyDescent="0.2">
      <c r="A29" s="76" t="s">
        <v>35</v>
      </c>
      <c r="B29" s="76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2"/>
      <c r="P29" s="2"/>
      <c r="Q29" s="2"/>
      <c r="R29" s="2"/>
    </row>
    <row r="30" spans="1:18" s="3" customFormat="1" ht="56.25" customHeight="1" x14ac:dyDescent="0.2">
      <c r="A30" s="79" t="s">
        <v>36</v>
      </c>
      <c r="B30" s="7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2"/>
      <c r="P30" s="2"/>
      <c r="Q30" s="2"/>
      <c r="R30" s="2"/>
    </row>
    <row r="31" spans="1:18" s="3" customFormat="1" ht="29.25" customHeight="1" x14ac:dyDescent="0.2">
      <c r="A31" s="76" t="s">
        <v>53</v>
      </c>
      <c r="B31" s="76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2"/>
      <c r="P31" s="2"/>
      <c r="Q31" s="2"/>
      <c r="R31" s="2"/>
    </row>
    <row r="32" spans="1:18" s="3" customFormat="1" ht="38.25" customHeight="1" x14ac:dyDescent="0.2">
      <c r="A32" s="76" t="s">
        <v>37</v>
      </c>
      <c r="B32" s="76"/>
      <c r="C32" s="59">
        <v>2</v>
      </c>
      <c r="D32" s="59">
        <v>43</v>
      </c>
      <c r="E32" s="59">
        <v>28</v>
      </c>
      <c r="F32" s="59">
        <v>21</v>
      </c>
      <c r="G32" s="59">
        <v>6</v>
      </c>
      <c r="H32" s="59">
        <v>8</v>
      </c>
      <c r="I32" s="59">
        <v>2</v>
      </c>
      <c r="J32" s="59">
        <v>44</v>
      </c>
      <c r="K32" s="59"/>
      <c r="L32" s="59">
        <v>1</v>
      </c>
      <c r="M32" s="59">
        <v>1</v>
      </c>
      <c r="N32" s="59">
        <v>454262</v>
      </c>
      <c r="O32" s="2"/>
      <c r="P32" s="2"/>
      <c r="Q32" s="2"/>
      <c r="R32" s="2"/>
    </row>
    <row r="33" spans="1:18" s="3" customFormat="1" ht="27.75" customHeight="1" x14ac:dyDescent="0.2">
      <c r="A33" s="76" t="s">
        <v>38</v>
      </c>
      <c r="B33" s="76"/>
      <c r="C33" s="59"/>
      <c r="D33" s="59">
        <v>1</v>
      </c>
      <c r="E33" s="59"/>
      <c r="F33" s="59"/>
      <c r="G33" s="59"/>
      <c r="H33" s="59"/>
      <c r="I33" s="59">
        <v>1</v>
      </c>
      <c r="J33" s="59">
        <v>1</v>
      </c>
      <c r="K33" s="59"/>
      <c r="L33" s="59"/>
      <c r="M33" s="59"/>
      <c r="N33" s="59">
        <v>4000</v>
      </c>
      <c r="O33" s="2"/>
      <c r="P33" s="2"/>
      <c r="Q33" s="2"/>
      <c r="R33" s="2"/>
    </row>
    <row r="34" spans="1:18" s="3" customFormat="1" ht="15" customHeight="1" x14ac:dyDescent="0.2">
      <c r="A34" s="78" t="s">
        <v>39</v>
      </c>
      <c r="B34" s="78"/>
      <c r="C34" s="59">
        <v>41</v>
      </c>
      <c r="D34" s="59">
        <v>604</v>
      </c>
      <c r="E34" s="59">
        <v>384</v>
      </c>
      <c r="F34" s="59">
        <v>350</v>
      </c>
      <c r="G34" s="59">
        <v>102</v>
      </c>
      <c r="H34" s="59">
        <v>78</v>
      </c>
      <c r="I34" s="59">
        <v>11</v>
      </c>
      <c r="J34" s="59">
        <v>575</v>
      </c>
      <c r="K34" s="59"/>
      <c r="L34" s="59">
        <v>70</v>
      </c>
      <c r="M34" s="59">
        <v>31</v>
      </c>
      <c r="N34" s="59">
        <v>4984206</v>
      </c>
      <c r="O34" s="2"/>
      <c r="P34" s="2"/>
      <c r="Q34" s="2"/>
      <c r="R34" s="2"/>
    </row>
    <row r="35" spans="1:18" s="3" customFormat="1" ht="31.5" customHeight="1" x14ac:dyDescent="0.2">
      <c r="A35" s="89" t="s">
        <v>40</v>
      </c>
      <c r="B35" s="89"/>
      <c r="C35" s="65">
        <f t="shared" ref="C35:J35" si="0">SUM(C10:C34)</f>
        <v>78</v>
      </c>
      <c r="D35" s="65">
        <f t="shared" si="0"/>
        <v>995</v>
      </c>
      <c r="E35" s="65">
        <f t="shared" si="0"/>
        <v>630</v>
      </c>
      <c r="F35" s="65">
        <f t="shared" si="0"/>
        <v>565</v>
      </c>
      <c r="G35" s="65">
        <f t="shared" si="0"/>
        <v>152</v>
      </c>
      <c r="H35" s="65">
        <f t="shared" si="0"/>
        <v>155</v>
      </c>
      <c r="I35" s="65">
        <f t="shared" si="0"/>
        <v>20</v>
      </c>
      <c r="J35" s="65">
        <f t="shared" si="0"/>
        <v>957</v>
      </c>
      <c r="K35" s="65"/>
      <c r="L35" s="65">
        <f>SUM(L10:L34)</f>
        <v>116</v>
      </c>
      <c r="M35" s="65">
        <f>SUM(M10:M34)</f>
        <v>51</v>
      </c>
      <c r="N35" s="65">
        <f>SUM(N10:N34)</f>
        <v>6572768</v>
      </c>
      <c r="O35" s="2"/>
      <c r="P35" s="2"/>
      <c r="Q35" s="2"/>
      <c r="R35" s="2"/>
    </row>
    <row r="36" spans="1:18" s="3" customFormat="1" ht="25.5" customHeight="1" x14ac:dyDescent="0.2">
      <c r="A36" s="82" t="s">
        <v>44</v>
      </c>
      <c r="B36" s="9" t="s">
        <v>41</v>
      </c>
      <c r="C36" s="60"/>
      <c r="D36" s="60">
        <v>47</v>
      </c>
      <c r="E36" s="60">
        <v>30</v>
      </c>
      <c r="F36" s="60">
        <v>29</v>
      </c>
      <c r="G36" s="60">
        <v>6</v>
      </c>
      <c r="H36" s="60">
        <v>6</v>
      </c>
      <c r="I36" s="60">
        <v>3</v>
      </c>
      <c r="J36" s="60">
        <v>45</v>
      </c>
      <c r="K36" s="60"/>
      <c r="L36" s="60">
        <v>2</v>
      </c>
      <c r="M36" s="60">
        <v>2</v>
      </c>
      <c r="N36" s="60">
        <v>148000</v>
      </c>
      <c r="O36" s="2"/>
      <c r="P36" s="2"/>
      <c r="Q36" s="2"/>
      <c r="R36" s="2"/>
    </row>
    <row r="37" spans="1:18" s="3" customFormat="1" ht="38.25" x14ac:dyDescent="0.2">
      <c r="A37" s="82"/>
      <c r="B37" s="9" t="s">
        <v>60</v>
      </c>
      <c r="C37" s="60">
        <v>6</v>
      </c>
      <c r="D37" s="60">
        <v>68</v>
      </c>
      <c r="E37" s="60">
        <v>57</v>
      </c>
      <c r="F37" s="60">
        <v>50</v>
      </c>
      <c r="G37" s="60">
        <v>7</v>
      </c>
      <c r="H37" s="60">
        <v>6</v>
      </c>
      <c r="I37" s="60"/>
      <c r="J37" s="60">
        <v>70</v>
      </c>
      <c r="K37" s="61"/>
      <c r="L37" s="60">
        <v>4</v>
      </c>
      <c r="M37" s="61">
        <v>3</v>
      </c>
      <c r="N37" s="60">
        <v>63500</v>
      </c>
      <c r="O37" s="2"/>
      <c r="P37" s="2"/>
      <c r="Q37" s="2"/>
      <c r="R37" s="2"/>
    </row>
    <row r="38" spans="1:18" s="3" customFormat="1" ht="63.75" x14ac:dyDescent="0.2">
      <c r="A38" s="82"/>
      <c r="B38" s="9" t="s">
        <v>43</v>
      </c>
      <c r="C38" s="60">
        <v>2</v>
      </c>
      <c r="D38" s="60">
        <v>46</v>
      </c>
      <c r="E38" s="60">
        <v>30</v>
      </c>
      <c r="F38" s="60">
        <v>24</v>
      </c>
      <c r="G38" s="35">
        <v>4</v>
      </c>
      <c r="H38" s="60">
        <v>8</v>
      </c>
      <c r="I38" s="60">
        <v>2</v>
      </c>
      <c r="J38" s="60">
        <v>44</v>
      </c>
      <c r="K38" s="60"/>
      <c r="L38" s="60">
        <v>4</v>
      </c>
      <c r="M38" s="60">
        <v>3</v>
      </c>
      <c r="N38" s="61">
        <v>134000</v>
      </c>
      <c r="O38" s="2"/>
      <c r="P38" s="2"/>
      <c r="Q38" s="2"/>
      <c r="R38" s="2"/>
    </row>
    <row r="39" spans="1:18" s="3" customFormat="1" ht="47.25" customHeight="1" x14ac:dyDescent="0.2">
      <c r="A39" s="82"/>
      <c r="B39" s="10" t="s">
        <v>45</v>
      </c>
      <c r="C39" s="60">
        <f t="shared" ref="C39:J39" si="1">SUM(C36:C38)</f>
        <v>8</v>
      </c>
      <c r="D39" s="60">
        <f t="shared" si="1"/>
        <v>161</v>
      </c>
      <c r="E39" s="60">
        <f t="shared" si="1"/>
        <v>117</v>
      </c>
      <c r="F39" s="60">
        <f t="shared" si="1"/>
        <v>103</v>
      </c>
      <c r="G39" s="60">
        <f t="shared" si="1"/>
        <v>17</v>
      </c>
      <c r="H39" s="60">
        <f t="shared" si="1"/>
        <v>20</v>
      </c>
      <c r="I39" s="60">
        <f t="shared" si="1"/>
        <v>5</v>
      </c>
      <c r="J39" s="60">
        <f t="shared" si="1"/>
        <v>159</v>
      </c>
      <c r="K39" s="60"/>
      <c r="L39" s="60">
        <f>SUM(L36:L38)</f>
        <v>10</v>
      </c>
      <c r="M39" s="60">
        <f>SUM(M36:M38)</f>
        <v>8</v>
      </c>
      <c r="N39" s="60">
        <f>SUM(N36:N38)</f>
        <v>345500</v>
      </c>
      <c r="O39" s="2"/>
      <c r="P39" s="2"/>
      <c r="Q39" s="2"/>
      <c r="R39" s="2"/>
    </row>
    <row r="40" spans="1:18" s="3" customFormat="1" ht="38.25" x14ac:dyDescent="0.2">
      <c r="A40" s="82" t="s">
        <v>51</v>
      </c>
      <c r="B40" s="66" t="s">
        <v>46</v>
      </c>
      <c r="C40" s="65">
        <v>5</v>
      </c>
      <c r="D40" s="65">
        <v>200</v>
      </c>
      <c r="E40" s="67">
        <v>164</v>
      </c>
      <c r="F40" s="65">
        <v>155</v>
      </c>
      <c r="G40" s="65">
        <v>11</v>
      </c>
      <c r="H40" s="65">
        <v>21</v>
      </c>
      <c r="I40" s="65"/>
      <c r="J40" s="65">
        <v>196</v>
      </c>
      <c r="K40" s="65"/>
      <c r="L40" s="65">
        <v>9</v>
      </c>
      <c r="M40" s="65">
        <v>5</v>
      </c>
      <c r="N40" s="65">
        <v>650800</v>
      </c>
      <c r="O40" s="2"/>
      <c r="P40" s="2"/>
      <c r="Q40" s="2"/>
      <c r="R40" s="2"/>
    </row>
    <row r="41" spans="1:18" s="3" customFormat="1" ht="51" x14ac:dyDescent="0.2">
      <c r="A41" s="82"/>
      <c r="B41" s="9" t="s">
        <v>47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2"/>
      <c r="P41" s="2"/>
      <c r="Q41" s="2"/>
      <c r="R41" s="2"/>
    </row>
    <row r="42" spans="1:18" s="3" customFormat="1" ht="51" x14ac:dyDescent="0.2">
      <c r="A42" s="82"/>
      <c r="B42" s="9" t="s">
        <v>48</v>
      </c>
      <c r="C42" s="60"/>
      <c r="D42" s="60">
        <v>1</v>
      </c>
      <c r="E42" s="60">
        <v>1</v>
      </c>
      <c r="F42" s="60">
        <v>1</v>
      </c>
      <c r="G42" s="60"/>
      <c r="H42" s="60"/>
      <c r="I42" s="60"/>
      <c r="J42" s="60">
        <v>1</v>
      </c>
      <c r="K42" s="60"/>
      <c r="L42" s="60"/>
      <c r="M42" s="60"/>
      <c r="N42" s="60">
        <v>3000</v>
      </c>
      <c r="O42" s="2"/>
      <c r="P42" s="2"/>
      <c r="Q42" s="2"/>
      <c r="R42" s="2"/>
    </row>
    <row r="43" spans="1:18" s="3" customFormat="1" ht="15.75" x14ac:dyDescent="0.2">
      <c r="A43" s="82"/>
      <c r="B43" s="9" t="s">
        <v>49</v>
      </c>
      <c r="C43" s="60">
        <v>5</v>
      </c>
      <c r="D43" s="60">
        <v>61</v>
      </c>
      <c r="E43" s="60">
        <v>52</v>
      </c>
      <c r="F43" s="60">
        <v>51</v>
      </c>
      <c r="G43" s="60">
        <v>4</v>
      </c>
      <c r="H43" s="60">
        <v>5</v>
      </c>
      <c r="I43" s="60"/>
      <c r="J43" s="60">
        <v>61</v>
      </c>
      <c r="K43" s="60"/>
      <c r="L43" s="60">
        <v>5</v>
      </c>
      <c r="M43" s="60">
        <v>3</v>
      </c>
      <c r="N43" s="60">
        <v>157000</v>
      </c>
      <c r="O43" s="2"/>
      <c r="P43" s="2"/>
      <c r="Q43" s="2"/>
      <c r="R43" s="2"/>
    </row>
    <row r="44" spans="1:18" s="3" customFormat="1" ht="25.5" x14ac:dyDescent="0.2">
      <c r="A44" s="82"/>
      <c r="B44" s="66" t="s">
        <v>50</v>
      </c>
      <c r="C44" s="65">
        <f t="shared" ref="C44:H44" si="2">SUM(C40:C43)</f>
        <v>10</v>
      </c>
      <c r="D44" s="65">
        <f t="shared" si="2"/>
        <v>262</v>
      </c>
      <c r="E44" s="65">
        <f t="shared" si="2"/>
        <v>217</v>
      </c>
      <c r="F44" s="65">
        <f t="shared" si="2"/>
        <v>207</v>
      </c>
      <c r="G44" s="65">
        <f t="shared" si="2"/>
        <v>15</v>
      </c>
      <c r="H44" s="65">
        <f t="shared" si="2"/>
        <v>26</v>
      </c>
      <c r="I44" s="65"/>
      <c r="J44" s="65">
        <f>SUM(J40:J43)</f>
        <v>258</v>
      </c>
      <c r="K44" s="65"/>
      <c r="L44" s="65">
        <f>SUM(L40:L43)</f>
        <v>14</v>
      </c>
      <c r="M44" s="65">
        <f>SUM(M40:M43)</f>
        <v>8</v>
      </c>
      <c r="N44" s="65">
        <f>SUM(N40:N43)</f>
        <v>810800</v>
      </c>
      <c r="O44" s="2"/>
      <c r="P44" s="2"/>
      <c r="Q44" s="2"/>
      <c r="R44" s="2"/>
    </row>
    <row r="45" spans="1:18" s="3" customFormat="1" ht="24.75" customHeight="1" x14ac:dyDescent="0.2">
      <c r="A45" s="88" t="s">
        <v>54</v>
      </c>
      <c r="B45" s="88"/>
      <c r="C45" s="65">
        <v>96</v>
      </c>
      <c r="D45" s="65">
        <v>1418</v>
      </c>
      <c r="E45" s="65">
        <v>964</v>
      </c>
      <c r="F45" s="65">
        <v>875</v>
      </c>
      <c r="G45" s="65">
        <v>184</v>
      </c>
      <c r="H45" s="65">
        <v>201</v>
      </c>
      <c r="I45" s="65">
        <v>25</v>
      </c>
      <c r="J45" s="65">
        <v>1374</v>
      </c>
      <c r="K45" s="65"/>
      <c r="L45" s="65">
        <v>140</v>
      </c>
      <c r="M45" s="65">
        <v>67</v>
      </c>
      <c r="N45" s="65">
        <v>7729068</v>
      </c>
      <c r="O45" s="2"/>
      <c r="P45" s="2"/>
      <c r="Q45" s="2"/>
      <c r="R45" s="2"/>
    </row>
    <row r="46" spans="1:18" s="3" customFormat="1" ht="12.9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R421"/>
  <sheetViews>
    <sheetView zoomScaleNormal="100" zoomScaleSheetLayoutView="120" workbookViewId="0">
      <selection activeCell="E48" sqref="E48"/>
    </sheetView>
  </sheetViews>
  <sheetFormatPr defaultRowHeight="12.75" x14ac:dyDescent="0.2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0.28515625" style="14" bestFit="1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66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 t="s">
        <v>117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52</v>
      </c>
      <c r="B6" s="85"/>
      <c r="C6" s="84"/>
      <c r="D6" s="84"/>
      <c r="E6" s="84" t="s">
        <v>15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10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59"/>
      <c r="D10" s="59">
        <v>3</v>
      </c>
      <c r="E10" s="59">
        <v>3</v>
      </c>
      <c r="F10" s="37">
        <v>1</v>
      </c>
      <c r="G10" s="59"/>
      <c r="H10" s="37"/>
      <c r="I10" s="37"/>
      <c r="J10" s="37">
        <v>3</v>
      </c>
      <c r="K10" s="59"/>
      <c r="L10" s="59"/>
      <c r="M10" s="59"/>
      <c r="N10" s="59"/>
      <c r="O10" s="2"/>
      <c r="P10" s="2"/>
      <c r="Q10" s="2"/>
      <c r="R10" s="2"/>
    </row>
    <row r="11" spans="1:18" s="3" customFormat="1" ht="30" customHeight="1" x14ac:dyDescent="0.2">
      <c r="A11" s="76" t="s">
        <v>17</v>
      </c>
      <c r="B11" s="76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59"/>
      <c r="D12" s="59"/>
      <c r="E12" s="59"/>
      <c r="F12" s="59"/>
      <c r="G12" s="59"/>
      <c r="H12" s="37"/>
      <c r="I12" s="59"/>
      <c r="J12" s="59"/>
      <c r="K12" s="37"/>
      <c r="L12" s="59"/>
      <c r="M12" s="59"/>
      <c r="N12" s="59"/>
      <c r="O12" s="2"/>
      <c r="P12" s="2"/>
      <c r="Q12" s="2"/>
      <c r="R12" s="2"/>
    </row>
    <row r="13" spans="1:18" s="3" customFormat="1" ht="32.25" customHeight="1" x14ac:dyDescent="0.2">
      <c r="A13" s="76" t="s">
        <v>19</v>
      </c>
      <c r="B13" s="7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2"/>
      <c r="P13" s="2"/>
      <c r="Q13" s="2"/>
      <c r="R13" s="2"/>
    </row>
    <row r="14" spans="1:18" s="3" customFormat="1" ht="31.5" customHeight="1" x14ac:dyDescent="0.2">
      <c r="A14" s="76" t="s">
        <v>20</v>
      </c>
      <c r="B14" s="76"/>
      <c r="C14" s="59">
        <v>11</v>
      </c>
      <c r="D14" s="59">
        <v>101</v>
      </c>
      <c r="E14" s="59">
        <v>64</v>
      </c>
      <c r="F14" s="59">
        <v>64</v>
      </c>
      <c r="G14" s="59">
        <v>8</v>
      </c>
      <c r="H14" s="59">
        <v>23</v>
      </c>
      <c r="I14" s="59"/>
      <c r="J14" s="59">
        <v>95</v>
      </c>
      <c r="K14" s="59"/>
      <c r="L14" s="59">
        <v>17</v>
      </c>
      <c r="M14" s="37"/>
      <c r="N14" s="59"/>
      <c r="O14" s="2"/>
      <c r="P14" s="2"/>
      <c r="Q14" s="2"/>
      <c r="R14" s="2"/>
    </row>
    <row r="15" spans="1:18" s="3" customFormat="1" ht="30" customHeight="1" x14ac:dyDescent="0.2">
      <c r="A15" s="76" t="s">
        <v>21</v>
      </c>
      <c r="B15" s="76"/>
      <c r="C15" s="35">
        <v>2</v>
      </c>
      <c r="D15" s="59">
        <v>6</v>
      </c>
      <c r="E15" s="59">
        <v>4</v>
      </c>
      <c r="F15" s="59">
        <v>3</v>
      </c>
      <c r="G15" s="59"/>
      <c r="H15" s="59">
        <v>2</v>
      </c>
      <c r="I15" s="59">
        <v>1</v>
      </c>
      <c r="J15" s="59">
        <v>7</v>
      </c>
      <c r="K15" s="59"/>
      <c r="L15" s="59">
        <v>1</v>
      </c>
      <c r="M15" s="37"/>
      <c r="N15" s="59">
        <v>20000</v>
      </c>
      <c r="O15" s="2"/>
      <c r="P15" s="2"/>
      <c r="Q15" s="2"/>
      <c r="R15" s="2"/>
    </row>
    <row r="16" spans="1:18" s="3" customFormat="1" ht="27.75" customHeight="1" x14ac:dyDescent="0.2">
      <c r="A16" s="76" t="s">
        <v>22</v>
      </c>
      <c r="B16" s="76"/>
      <c r="C16" s="59">
        <v>3</v>
      </c>
      <c r="D16" s="59">
        <v>8</v>
      </c>
      <c r="E16" s="59">
        <v>5</v>
      </c>
      <c r="F16" s="59">
        <v>3</v>
      </c>
      <c r="G16" s="59">
        <v>1</v>
      </c>
      <c r="H16" s="59">
        <v>2</v>
      </c>
      <c r="I16" s="59"/>
      <c r="J16" s="59">
        <v>8</v>
      </c>
      <c r="K16" s="59"/>
      <c r="L16" s="59">
        <v>3</v>
      </c>
      <c r="M16" s="59"/>
      <c r="N16" s="59">
        <v>40000</v>
      </c>
      <c r="O16" s="2"/>
      <c r="P16" s="2"/>
      <c r="Q16" s="2"/>
      <c r="R16" s="2"/>
    </row>
    <row r="17" spans="1:18" s="3" customFormat="1" ht="15.75" x14ac:dyDescent="0.2">
      <c r="A17" s="83" t="s">
        <v>23</v>
      </c>
      <c r="B17" s="83"/>
      <c r="C17" s="59">
        <v>16</v>
      </c>
      <c r="D17" s="59">
        <v>115</v>
      </c>
      <c r="E17" s="59">
        <v>90</v>
      </c>
      <c r="F17" s="59">
        <v>90</v>
      </c>
      <c r="G17" s="59">
        <v>10</v>
      </c>
      <c r="H17" s="59">
        <v>22</v>
      </c>
      <c r="I17" s="59"/>
      <c r="J17" s="59">
        <v>122</v>
      </c>
      <c r="K17" s="59"/>
      <c r="L17" s="59">
        <v>9</v>
      </c>
      <c r="M17" s="59"/>
      <c r="N17" s="59">
        <v>396000</v>
      </c>
      <c r="O17" s="2"/>
      <c r="P17" s="2"/>
      <c r="Q17" s="2"/>
      <c r="R17" s="2"/>
    </row>
    <row r="18" spans="1:18" s="3" customFormat="1" ht="27" customHeight="1" x14ac:dyDescent="0.2">
      <c r="A18" s="76" t="s">
        <v>24</v>
      </c>
      <c r="B18" s="76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2"/>
      <c r="P18" s="2"/>
      <c r="Q18" s="2"/>
      <c r="R18" s="2"/>
    </row>
    <row r="19" spans="1:18" s="3" customFormat="1" ht="30" customHeight="1" x14ac:dyDescent="0.2">
      <c r="A19" s="76" t="s">
        <v>25</v>
      </c>
      <c r="B19" s="76"/>
      <c r="C19" s="59">
        <v>12</v>
      </c>
      <c r="D19" s="59">
        <v>29</v>
      </c>
      <c r="E19" s="59">
        <v>23</v>
      </c>
      <c r="F19" s="59">
        <v>21</v>
      </c>
      <c r="G19" s="59">
        <v>2</v>
      </c>
      <c r="H19" s="59">
        <v>10</v>
      </c>
      <c r="I19" s="59">
        <v>1</v>
      </c>
      <c r="J19" s="59">
        <v>36</v>
      </c>
      <c r="K19" s="59"/>
      <c r="L19" s="59">
        <v>5</v>
      </c>
      <c r="M19" s="59"/>
      <c r="N19" s="59">
        <v>50000</v>
      </c>
      <c r="O19" s="2"/>
      <c r="P19" s="2"/>
      <c r="Q19" s="2"/>
      <c r="R19" s="2"/>
    </row>
    <row r="20" spans="1:18" s="3" customFormat="1" ht="15.75" x14ac:dyDescent="0.2">
      <c r="A20" s="81" t="s">
        <v>26</v>
      </c>
      <c r="B20" s="81"/>
      <c r="C20" s="59">
        <v>5</v>
      </c>
      <c r="D20" s="59">
        <v>28</v>
      </c>
      <c r="E20" s="59">
        <v>12</v>
      </c>
      <c r="F20" s="59">
        <v>7</v>
      </c>
      <c r="G20" s="59">
        <v>2</v>
      </c>
      <c r="H20" s="59">
        <v>10</v>
      </c>
      <c r="I20" s="59"/>
      <c r="J20" s="59">
        <v>24</v>
      </c>
      <c r="K20" s="59"/>
      <c r="L20" s="59">
        <v>9</v>
      </c>
      <c r="M20" s="59"/>
      <c r="N20" s="59">
        <v>40000</v>
      </c>
      <c r="O20" s="2"/>
      <c r="P20" s="2"/>
      <c r="Q20" s="2"/>
      <c r="R20" s="2"/>
    </row>
    <row r="21" spans="1:18" s="3" customFormat="1" ht="27.75" customHeight="1" x14ac:dyDescent="0.2">
      <c r="A21" s="76" t="s">
        <v>27</v>
      </c>
      <c r="B21" s="76"/>
      <c r="C21" s="59">
        <v>2</v>
      </c>
      <c r="D21" s="59">
        <v>2</v>
      </c>
      <c r="E21" s="59">
        <v>3</v>
      </c>
      <c r="F21" s="59">
        <v>1</v>
      </c>
      <c r="G21" s="59">
        <v>1</v>
      </c>
      <c r="H21" s="59"/>
      <c r="I21" s="59"/>
      <c r="J21" s="59">
        <v>4</v>
      </c>
      <c r="K21" s="59"/>
      <c r="L21" s="59"/>
      <c r="M21" s="59"/>
      <c r="N21" s="59">
        <v>4000</v>
      </c>
      <c r="O21" s="2"/>
      <c r="P21" s="2"/>
      <c r="Q21" s="2"/>
      <c r="R21" s="2"/>
    </row>
    <row r="22" spans="1:18" s="3" customFormat="1" ht="35.25" customHeight="1" x14ac:dyDescent="0.2">
      <c r="A22" s="76" t="s">
        <v>28</v>
      </c>
      <c r="B22" s="76"/>
      <c r="C22" s="59">
        <v>7</v>
      </c>
      <c r="D22" s="59">
        <v>29</v>
      </c>
      <c r="E22" s="59">
        <v>16</v>
      </c>
      <c r="F22" s="59">
        <v>16</v>
      </c>
      <c r="G22" s="59">
        <v>4</v>
      </c>
      <c r="H22" s="59">
        <v>6</v>
      </c>
      <c r="I22" s="59"/>
      <c r="J22" s="59">
        <v>26</v>
      </c>
      <c r="K22" s="59"/>
      <c r="L22" s="59">
        <v>10</v>
      </c>
      <c r="M22" s="59"/>
      <c r="N22" s="59">
        <v>50000</v>
      </c>
      <c r="O22" s="2"/>
      <c r="P22" s="2"/>
      <c r="Q22" s="2"/>
      <c r="R22" s="2"/>
    </row>
    <row r="23" spans="1:18" s="3" customFormat="1" ht="28.5" customHeight="1" x14ac:dyDescent="0.2">
      <c r="A23" s="81" t="s">
        <v>29</v>
      </c>
      <c r="B23" s="81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2"/>
      <c r="P23" s="2"/>
      <c r="Q23" s="2"/>
      <c r="R23" s="2"/>
    </row>
    <row r="24" spans="1:18" s="3" customFormat="1" ht="27.75" customHeight="1" x14ac:dyDescent="0.2">
      <c r="A24" s="76" t="s">
        <v>30</v>
      </c>
      <c r="B24" s="76"/>
      <c r="C24" s="59">
        <v>17</v>
      </c>
      <c r="D24" s="59">
        <v>93</v>
      </c>
      <c r="E24" s="59">
        <v>32</v>
      </c>
      <c r="F24" s="59">
        <v>25</v>
      </c>
      <c r="G24" s="59">
        <v>23</v>
      </c>
      <c r="H24" s="59">
        <v>41</v>
      </c>
      <c r="I24" s="59">
        <v>1</v>
      </c>
      <c r="J24" s="59">
        <v>97</v>
      </c>
      <c r="K24" s="59"/>
      <c r="L24" s="59">
        <v>13</v>
      </c>
      <c r="M24" s="59"/>
      <c r="N24" s="59">
        <v>300000</v>
      </c>
      <c r="O24" s="2"/>
      <c r="P24" s="2"/>
      <c r="Q24" s="2"/>
      <c r="R24" s="2"/>
    </row>
    <row r="25" spans="1:18" s="3" customFormat="1" ht="29.25" customHeight="1" x14ac:dyDescent="0.2">
      <c r="A25" s="76" t="s">
        <v>31</v>
      </c>
      <c r="B25" s="76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2"/>
      <c r="P25" s="2"/>
      <c r="Q25" s="2"/>
      <c r="R25" s="2"/>
    </row>
    <row r="26" spans="1:18" s="3" customFormat="1" ht="24.75" customHeight="1" x14ac:dyDescent="0.2">
      <c r="A26" s="76" t="s">
        <v>32</v>
      </c>
      <c r="B26" s="76"/>
      <c r="C26" s="59">
        <v>1</v>
      </c>
      <c r="D26" s="59">
        <v>30</v>
      </c>
      <c r="E26" s="59">
        <v>16</v>
      </c>
      <c r="F26" s="59">
        <v>15</v>
      </c>
      <c r="G26" s="59"/>
      <c r="H26" s="59">
        <v>7</v>
      </c>
      <c r="I26" s="59"/>
      <c r="J26" s="59">
        <v>23</v>
      </c>
      <c r="K26" s="59"/>
      <c r="L26" s="59">
        <v>8</v>
      </c>
      <c r="M26" s="59"/>
      <c r="N26" s="59">
        <v>60000</v>
      </c>
      <c r="O26" s="2"/>
      <c r="P26" s="2"/>
      <c r="Q26" s="2"/>
      <c r="R26" s="2"/>
    </row>
    <row r="27" spans="1:18" s="3" customFormat="1" ht="33" customHeight="1" x14ac:dyDescent="0.2">
      <c r="A27" s="76" t="s">
        <v>33</v>
      </c>
      <c r="B27" s="76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2"/>
      <c r="P27" s="2"/>
      <c r="Q27" s="2"/>
      <c r="R27" s="2"/>
    </row>
    <row r="28" spans="1:18" s="3" customFormat="1" ht="27.75" customHeight="1" x14ac:dyDescent="0.2">
      <c r="A28" s="76" t="s">
        <v>34</v>
      </c>
      <c r="B28" s="76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2"/>
      <c r="P28" s="2"/>
      <c r="Q28" s="2"/>
      <c r="R28" s="2"/>
    </row>
    <row r="29" spans="1:18" s="3" customFormat="1" ht="42" customHeight="1" x14ac:dyDescent="0.2">
      <c r="A29" s="76" t="s">
        <v>35</v>
      </c>
      <c r="B29" s="76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2"/>
      <c r="P29" s="2"/>
      <c r="Q29" s="2"/>
      <c r="R29" s="2"/>
    </row>
    <row r="30" spans="1:18" s="3" customFormat="1" ht="56.25" customHeight="1" x14ac:dyDescent="0.2">
      <c r="A30" s="79" t="s">
        <v>36</v>
      </c>
      <c r="B30" s="7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2"/>
      <c r="P30" s="2"/>
      <c r="Q30" s="2"/>
      <c r="R30" s="2"/>
    </row>
    <row r="31" spans="1:18" s="3" customFormat="1" ht="29.25" customHeight="1" x14ac:dyDescent="0.2">
      <c r="A31" s="76" t="s">
        <v>53</v>
      </c>
      <c r="B31" s="76"/>
      <c r="C31" s="59"/>
      <c r="D31" s="59">
        <v>4</v>
      </c>
      <c r="E31" s="59">
        <v>4</v>
      </c>
      <c r="F31" s="59">
        <v>4</v>
      </c>
      <c r="G31" s="59"/>
      <c r="H31" s="59"/>
      <c r="I31" s="59"/>
      <c r="J31" s="59">
        <v>4</v>
      </c>
      <c r="K31" s="59"/>
      <c r="L31" s="59"/>
      <c r="M31" s="59"/>
      <c r="N31" s="59"/>
      <c r="O31" s="2"/>
      <c r="P31" s="2"/>
      <c r="Q31" s="2"/>
      <c r="R31" s="2"/>
    </row>
    <row r="32" spans="1:18" s="3" customFormat="1" ht="38.25" customHeight="1" x14ac:dyDescent="0.2">
      <c r="A32" s="76" t="s">
        <v>37</v>
      </c>
      <c r="B32" s="76"/>
      <c r="C32" s="59">
        <v>19</v>
      </c>
      <c r="D32" s="59">
        <v>78</v>
      </c>
      <c r="E32" s="59">
        <v>38</v>
      </c>
      <c r="F32" s="59">
        <v>16</v>
      </c>
      <c r="G32" s="59">
        <v>9</v>
      </c>
      <c r="H32" s="59">
        <v>35</v>
      </c>
      <c r="I32" s="59">
        <v>3</v>
      </c>
      <c r="J32" s="59">
        <v>85</v>
      </c>
      <c r="K32" s="59"/>
      <c r="L32" s="59">
        <v>12</v>
      </c>
      <c r="M32" s="59"/>
      <c r="N32" s="59">
        <v>220000</v>
      </c>
      <c r="O32" s="2"/>
      <c r="P32" s="2"/>
      <c r="Q32" s="2"/>
      <c r="R32" s="2"/>
    </row>
    <row r="33" spans="1:18" s="3" customFormat="1" ht="27.75" customHeight="1" x14ac:dyDescent="0.2">
      <c r="A33" s="76" t="s">
        <v>38</v>
      </c>
      <c r="B33" s="76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2"/>
      <c r="P33" s="2"/>
      <c r="Q33" s="2"/>
      <c r="R33" s="2"/>
    </row>
    <row r="34" spans="1:18" s="3" customFormat="1" ht="15" customHeight="1" x14ac:dyDescent="0.2">
      <c r="A34" s="78" t="s">
        <v>39</v>
      </c>
      <c r="B34" s="78"/>
      <c r="C34" s="59">
        <v>1000</v>
      </c>
      <c r="D34" s="59">
        <v>991</v>
      </c>
      <c r="E34" s="59">
        <v>691</v>
      </c>
      <c r="F34" s="59">
        <v>614</v>
      </c>
      <c r="G34" s="59">
        <v>224</v>
      </c>
      <c r="H34" s="59">
        <v>239</v>
      </c>
      <c r="I34" s="59">
        <v>32</v>
      </c>
      <c r="J34" s="59">
        <v>1186</v>
      </c>
      <c r="K34" s="59"/>
      <c r="L34" s="59">
        <v>805</v>
      </c>
      <c r="M34" s="59"/>
      <c r="N34" s="59">
        <v>5713381</v>
      </c>
      <c r="O34" s="2"/>
      <c r="P34" s="2"/>
      <c r="Q34" s="2"/>
      <c r="R34" s="2"/>
    </row>
    <row r="35" spans="1:18" s="3" customFormat="1" ht="31.5" customHeight="1" x14ac:dyDescent="0.2">
      <c r="A35" s="89" t="s">
        <v>40</v>
      </c>
      <c r="B35" s="89"/>
      <c r="C35" s="65">
        <f t="shared" ref="C35:J35" si="0">SUM(C10:C34)</f>
        <v>1095</v>
      </c>
      <c r="D35" s="65">
        <f t="shared" si="0"/>
        <v>1517</v>
      </c>
      <c r="E35" s="65">
        <f t="shared" si="0"/>
        <v>1001</v>
      </c>
      <c r="F35" s="65">
        <f t="shared" si="0"/>
        <v>880</v>
      </c>
      <c r="G35" s="65">
        <f t="shared" si="0"/>
        <v>284</v>
      </c>
      <c r="H35" s="65">
        <f t="shared" si="0"/>
        <v>397</v>
      </c>
      <c r="I35" s="65">
        <f t="shared" si="0"/>
        <v>38</v>
      </c>
      <c r="J35" s="65">
        <f t="shared" si="0"/>
        <v>1720</v>
      </c>
      <c r="K35" s="65"/>
      <c r="L35" s="65">
        <f>SUM(L10:L34)</f>
        <v>892</v>
      </c>
      <c r="M35" s="65"/>
      <c r="N35" s="65">
        <f>SUM(N10:N34)</f>
        <v>6893381</v>
      </c>
      <c r="O35" s="2"/>
      <c r="P35" s="2"/>
      <c r="Q35" s="2"/>
      <c r="R35" s="2"/>
    </row>
    <row r="36" spans="1:18" s="3" customFormat="1" ht="25.5" customHeight="1" x14ac:dyDescent="0.2">
      <c r="A36" s="82" t="s">
        <v>44</v>
      </c>
      <c r="B36" s="9" t="s">
        <v>41</v>
      </c>
      <c r="C36" s="60"/>
      <c r="D36" s="60">
        <v>24</v>
      </c>
      <c r="E36" s="60">
        <v>7</v>
      </c>
      <c r="F36" s="60">
        <v>7</v>
      </c>
      <c r="G36" s="60">
        <v>8</v>
      </c>
      <c r="H36" s="60">
        <v>8</v>
      </c>
      <c r="I36" s="60"/>
      <c r="J36" s="60">
        <v>23</v>
      </c>
      <c r="K36" s="60"/>
      <c r="L36" s="60">
        <v>1</v>
      </c>
      <c r="M36" s="60"/>
      <c r="N36" s="60"/>
      <c r="O36" s="2"/>
      <c r="P36" s="2"/>
      <c r="Q36" s="2"/>
      <c r="R36" s="2"/>
    </row>
    <row r="37" spans="1:18" s="3" customFormat="1" ht="38.25" x14ac:dyDescent="0.2">
      <c r="A37" s="82"/>
      <c r="B37" s="9" t="s">
        <v>42</v>
      </c>
      <c r="C37" s="60"/>
      <c r="D37" s="60">
        <v>1158</v>
      </c>
      <c r="E37" s="60">
        <v>252</v>
      </c>
      <c r="F37" s="60">
        <v>241</v>
      </c>
      <c r="G37" s="60">
        <v>5</v>
      </c>
      <c r="H37" s="60">
        <v>5</v>
      </c>
      <c r="I37" s="60">
        <v>202</v>
      </c>
      <c r="J37" s="60">
        <v>464</v>
      </c>
      <c r="K37" s="61"/>
      <c r="L37" s="60">
        <v>694</v>
      </c>
      <c r="M37" s="61"/>
      <c r="N37" s="60">
        <v>207000</v>
      </c>
      <c r="O37" s="2"/>
      <c r="P37" s="2"/>
      <c r="Q37" s="2"/>
      <c r="R37" s="2"/>
    </row>
    <row r="38" spans="1:18" s="3" customFormat="1" ht="63.75" x14ac:dyDescent="0.2">
      <c r="A38" s="82"/>
      <c r="B38" s="9" t="s">
        <v>43</v>
      </c>
      <c r="C38" s="60">
        <v>5</v>
      </c>
      <c r="D38" s="60">
        <v>31</v>
      </c>
      <c r="E38" s="60">
        <v>22</v>
      </c>
      <c r="F38" s="60">
        <v>12</v>
      </c>
      <c r="G38" s="60">
        <v>8</v>
      </c>
      <c r="H38" s="60"/>
      <c r="I38" s="60">
        <v>2</v>
      </c>
      <c r="J38" s="60">
        <v>32</v>
      </c>
      <c r="K38" s="60"/>
      <c r="L38" s="60">
        <v>4</v>
      </c>
      <c r="M38" s="60"/>
      <c r="N38" s="61">
        <v>98000</v>
      </c>
      <c r="O38" s="2"/>
      <c r="P38" s="2"/>
      <c r="Q38" s="2"/>
      <c r="R38" s="2"/>
    </row>
    <row r="39" spans="1:18" s="3" customFormat="1" ht="47.25" customHeight="1" x14ac:dyDescent="0.2">
      <c r="A39" s="82"/>
      <c r="B39" s="66" t="s">
        <v>45</v>
      </c>
      <c r="C39" s="65">
        <f t="shared" ref="C39:J39" si="1">SUM(C36:C38)</f>
        <v>5</v>
      </c>
      <c r="D39" s="65">
        <f t="shared" si="1"/>
        <v>1213</v>
      </c>
      <c r="E39" s="65">
        <f t="shared" si="1"/>
        <v>281</v>
      </c>
      <c r="F39" s="65">
        <f t="shared" si="1"/>
        <v>260</v>
      </c>
      <c r="G39" s="65">
        <f t="shared" si="1"/>
        <v>21</v>
      </c>
      <c r="H39" s="65">
        <f t="shared" si="1"/>
        <v>13</v>
      </c>
      <c r="I39" s="65">
        <f t="shared" si="1"/>
        <v>204</v>
      </c>
      <c r="J39" s="65">
        <f t="shared" si="1"/>
        <v>519</v>
      </c>
      <c r="K39" s="65"/>
      <c r="L39" s="65">
        <f>SUM(L36:L38)</f>
        <v>699</v>
      </c>
      <c r="M39" s="65"/>
      <c r="N39" s="65">
        <f>SUM(N36:N38)</f>
        <v>305000</v>
      </c>
      <c r="O39" s="2"/>
      <c r="P39" s="2"/>
      <c r="Q39" s="2"/>
      <c r="R39" s="2"/>
    </row>
    <row r="40" spans="1:18" s="3" customFormat="1" ht="38.25" x14ac:dyDescent="0.2">
      <c r="A40" s="82" t="s">
        <v>51</v>
      </c>
      <c r="B40" s="9" t="s">
        <v>46</v>
      </c>
      <c r="C40" s="60">
        <v>6</v>
      </c>
      <c r="D40" s="60">
        <v>113</v>
      </c>
      <c r="E40" s="36">
        <v>97</v>
      </c>
      <c r="F40" s="60">
        <v>93</v>
      </c>
      <c r="G40" s="60">
        <v>1</v>
      </c>
      <c r="H40" s="60">
        <v>14</v>
      </c>
      <c r="I40" s="60">
        <v>1</v>
      </c>
      <c r="J40" s="60">
        <v>113</v>
      </c>
      <c r="K40" s="60"/>
      <c r="L40" s="60">
        <v>6</v>
      </c>
      <c r="M40" s="60"/>
      <c r="N40" s="60">
        <v>275000</v>
      </c>
      <c r="O40" s="2"/>
      <c r="P40" s="2"/>
      <c r="Q40" s="2"/>
      <c r="R40" s="2"/>
    </row>
    <row r="41" spans="1:18" s="3" customFormat="1" ht="51" x14ac:dyDescent="0.2">
      <c r="A41" s="82"/>
      <c r="B41" s="9" t="s">
        <v>47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2"/>
      <c r="P41" s="2"/>
      <c r="Q41" s="2"/>
      <c r="R41" s="2"/>
    </row>
    <row r="42" spans="1:18" s="3" customFormat="1" ht="51" x14ac:dyDescent="0.2">
      <c r="A42" s="82"/>
      <c r="B42" s="9" t="s">
        <v>48</v>
      </c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2"/>
      <c r="P42" s="2"/>
      <c r="Q42" s="2"/>
      <c r="R42" s="2"/>
    </row>
    <row r="43" spans="1:18" s="3" customFormat="1" ht="15.75" x14ac:dyDescent="0.2">
      <c r="A43" s="82"/>
      <c r="B43" s="9" t="s">
        <v>49</v>
      </c>
      <c r="C43" s="60">
        <v>22</v>
      </c>
      <c r="D43" s="60">
        <v>108</v>
      </c>
      <c r="E43" s="60">
        <v>87</v>
      </c>
      <c r="F43" s="60">
        <v>82</v>
      </c>
      <c r="G43" s="60">
        <v>4</v>
      </c>
      <c r="H43" s="60">
        <v>21</v>
      </c>
      <c r="I43" s="60"/>
      <c r="J43" s="60">
        <v>112</v>
      </c>
      <c r="K43" s="60"/>
      <c r="L43" s="60">
        <v>18</v>
      </c>
      <c r="M43" s="60"/>
      <c r="N43" s="60">
        <v>198000</v>
      </c>
      <c r="O43" s="2"/>
      <c r="P43" s="2"/>
      <c r="Q43" s="2"/>
      <c r="R43" s="2"/>
    </row>
    <row r="44" spans="1:18" s="3" customFormat="1" ht="25.5" x14ac:dyDescent="0.2">
      <c r="A44" s="82"/>
      <c r="B44" s="66" t="s">
        <v>50</v>
      </c>
      <c r="C44" s="65">
        <f t="shared" ref="C44:J44" si="2">SUM(C40:C43)</f>
        <v>28</v>
      </c>
      <c r="D44" s="65">
        <f t="shared" si="2"/>
        <v>221</v>
      </c>
      <c r="E44" s="65">
        <f t="shared" si="2"/>
        <v>184</v>
      </c>
      <c r="F44" s="65">
        <f t="shared" si="2"/>
        <v>175</v>
      </c>
      <c r="G44" s="65">
        <f t="shared" si="2"/>
        <v>5</v>
      </c>
      <c r="H44" s="65">
        <f t="shared" si="2"/>
        <v>35</v>
      </c>
      <c r="I44" s="65">
        <f t="shared" si="2"/>
        <v>1</v>
      </c>
      <c r="J44" s="65">
        <f t="shared" si="2"/>
        <v>225</v>
      </c>
      <c r="K44" s="65"/>
      <c r="L44" s="65">
        <f>SUM(L40:L43)</f>
        <v>24</v>
      </c>
      <c r="M44" s="65"/>
      <c r="N44" s="65">
        <f>SUM(N40:N43)</f>
        <v>473000</v>
      </c>
      <c r="O44" s="2"/>
      <c r="P44" s="2"/>
      <c r="Q44" s="2"/>
      <c r="R44" s="2"/>
    </row>
    <row r="45" spans="1:18" s="3" customFormat="1" ht="24.75" customHeight="1" x14ac:dyDescent="0.2">
      <c r="A45" s="88" t="s">
        <v>54</v>
      </c>
      <c r="B45" s="88"/>
      <c r="C45" s="65">
        <v>1128</v>
      </c>
      <c r="D45" s="65">
        <v>2951</v>
      </c>
      <c r="E45" s="65">
        <v>1466</v>
      </c>
      <c r="F45" s="65">
        <v>1315</v>
      </c>
      <c r="G45" s="65">
        <v>310</v>
      </c>
      <c r="H45" s="65">
        <v>445</v>
      </c>
      <c r="I45" s="65">
        <v>243</v>
      </c>
      <c r="J45" s="65">
        <v>2464</v>
      </c>
      <c r="K45" s="65"/>
      <c r="L45" s="65">
        <v>1615</v>
      </c>
      <c r="M45" s="65"/>
      <c r="N45" s="65">
        <v>7671381</v>
      </c>
      <c r="O45" s="2"/>
      <c r="P45" s="2"/>
      <c r="Q45" s="2"/>
      <c r="R45" s="2"/>
    </row>
    <row r="46" spans="1:18" s="3" customFormat="1" ht="12.9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R421"/>
  <sheetViews>
    <sheetView zoomScaleNormal="100" zoomScaleSheetLayoutView="120" workbookViewId="0">
      <selection activeCell="P8" sqref="P8"/>
    </sheetView>
  </sheetViews>
  <sheetFormatPr defaultRowHeight="12.75" x14ac:dyDescent="0.2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0.28515625" style="14" bestFit="1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67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 t="s">
        <v>76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52</v>
      </c>
      <c r="B6" s="85"/>
      <c r="C6" s="84"/>
      <c r="D6" s="84"/>
      <c r="E6" s="84" t="s">
        <v>15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10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59">
        <v>1</v>
      </c>
      <c r="D10" s="59"/>
      <c r="E10" s="59">
        <v>1</v>
      </c>
      <c r="F10" s="37"/>
      <c r="G10" s="59"/>
      <c r="H10" s="37"/>
      <c r="I10" s="37"/>
      <c r="J10" s="37">
        <v>1</v>
      </c>
      <c r="K10" s="59"/>
      <c r="L10" s="59"/>
      <c r="M10" s="59"/>
      <c r="N10" s="59"/>
      <c r="O10" s="2"/>
      <c r="P10" s="2"/>
      <c r="Q10" s="2"/>
      <c r="R10" s="2"/>
    </row>
    <row r="11" spans="1:18" s="3" customFormat="1" ht="30" customHeight="1" x14ac:dyDescent="0.2">
      <c r="A11" s="76" t="s">
        <v>17</v>
      </c>
      <c r="B11" s="76"/>
      <c r="C11" s="37">
        <v>1</v>
      </c>
      <c r="D11" s="37">
        <v>4</v>
      </c>
      <c r="E11" s="37">
        <v>2</v>
      </c>
      <c r="F11" s="37">
        <v>2</v>
      </c>
      <c r="G11" s="37">
        <v>2</v>
      </c>
      <c r="H11" s="37"/>
      <c r="I11" s="37"/>
      <c r="J11" s="37">
        <v>4</v>
      </c>
      <c r="K11" s="37"/>
      <c r="L11" s="37">
        <v>1</v>
      </c>
      <c r="M11" s="37"/>
      <c r="N11" s="37"/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59"/>
      <c r="D12" s="59"/>
      <c r="E12" s="59"/>
      <c r="F12" s="59"/>
      <c r="G12" s="59"/>
      <c r="H12" s="37"/>
      <c r="I12" s="59"/>
      <c r="J12" s="59"/>
      <c r="K12" s="37"/>
      <c r="L12" s="59"/>
      <c r="M12" s="59"/>
      <c r="N12" s="59"/>
      <c r="O12" s="2"/>
      <c r="P12" s="2"/>
      <c r="Q12" s="2"/>
      <c r="R12" s="2"/>
    </row>
    <row r="13" spans="1:18" s="3" customFormat="1" ht="32.25" customHeight="1" x14ac:dyDescent="0.2">
      <c r="A13" s="76" t="s">
        <v>19</v>
      </c>
      <c r="B13" s="7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2"/>
      <c r="P13" s="2"/>
      <c r="Q13" s="2"/>
      <c r="R13" s="2"/>
    </row>
    <row r="14" spans="1:18" s="3" customFormat="1" ht="31.5" customHeight="1" x14ac:dyDescent="0.2">
      <c r="A14" s="76" t="s">
        <v>20</v>
      </c>
      <c r="B14" s="76"/>
      <c r="C14" s="59">
        <v>4</v>
      </c>
      <c r="D14" s="59">
        <v>37</v>
      </c>
      <c r="E14" s="59">
        <v>31</v>
      </c>
      <c r="F14" s="59">
        <v>28</v>
      </c>
      <c r="G14" s="59">
        <v>5</v>
      </c>
      <c r="H14" s="59">
        <v>4</v>
      </c>
      <c r="I14" s="59"/>
      <c r="J14" s="59">
        <v>40</v>
      </c>
      <c r="K14" s="59"/>
      <c r="L14" s="59">
        <v>1</v>
      </c>
      <c r="M14" s="37"/>
      <c r="N14" s="59">
        <v>42000</v>
      </c>
      <c r="O14" s="2"/>
      <c r="P14" s="2"/>
      <c r="Q14" s="2"/>
      <c r="R14" s="2"/>
    </row>
    <row r="15" spans="1:18" s="3" customFormat="1" ht="30" customHeight="1" x14ac:dyDescent="0.2">
      <c r="A15" s="76" t="s">
        <v>21</v>
      </c>
      <c r="B15" s="76"/>
      <c r="C15" s="35"/>
      <c r="D15" s="59">
        <v>6</v>
      </c>
      <c r="E15" s="59">
        <v>4</v>
      </c>
      <c r="F15" s="59">
        <v>4</v>
      </c>
      <c r="G15" s="59">
        <v>1</v>
      </c>
      <c r="H15" s="59">
        <v>1</v>
      </c>
      <c r="I15" s="59"/>
      <c r="J15" s="59">
        <v>6</v>
      </c>
      <c r="K15" s="59"/>
      <c r="L15" s="59"/>
      <c r="M15" s="37"/>
      <c r="N15" s="59">
        <v>24000</v>
      </c>
      <c r="O15" s="2"/>
      <c r="P15" s="2"/>
      <c r="Q15" s="2"/>
      <c r="R15" s="2"/>
    </row>
    <row r="16" spans="1:18" s="3" customFormat="1" ht="27.75" customHeight="1" x14ac:dyDescent="0.2">
      <c r="A16" s="76" t="s">
        <v>22</v>
      </c>
      <c r="B16" s="76"/>
      <c r="C16" s="59"/>
      <c r="D16" s="59">
        <v>2</v>
      </c>
      <c r="E16" s="59">
        <v>2</v>
      </c>
      <c r="F16" s="59">
        <v>2</v>
      </c>
      <c r="G16" s="59"/>
      <c r="H16" s="59"/>
      <c r="I16" s="59"/>
      <c r="J16" s="59">
        <v>2</v>
      </c>
      <c r="K16" s="59"/>
      <c r="L16" s="59"/>
      <c r="M16" s="59"/>
      <c r="N16" s="59">
        <v>8000</v>
      </c>
      <c r="O16" s="2"/>
      <c r="P16" s="2"/>
      <c r="Q16" s="2"/>
      <c r="R16" s="2"/>
    </row>
    <row r="17" spans="1:18" s="3" customFormat="1" ht="15.75" x14ac:dyDescent="0.2">
      <c r="A17" s="83" t="s">
        <v>23</v>
      </c>
      <c r="B17" s="83"/>
      <c r="C17" s="59">
        <v>13</v>
      </c>
      <c r="D17" s="59">
        <v>84</v>
      </c>
      <c r="E17" s="59">
        <v>68</v>
      </c>
      <c r="F17" s="59">
        <v>68</v>
      </c>
      <c r="G17" s="59">
        <v>5</v>
      </c>
      <c r="H17" s="59">
        <v>18</v>
      </c>
      <c r="I17" s="59"/>
      <c r="J17" s="59">
        <v>91</v>
      </c>
      <c r="K17" s="59"/>
      <c r="L17" s="59">
        <v>6</v>
      </c>
      <c r="M17" s="59">
        <v>1</v>
      </c>
      <c r="N17" s="59">
        <v>321000</v>
      </c>
      <c r="O17" s="2"/>
      <c r="P17" s="2"/>
      <c r="Q17" s="2"/>
      <c r="R17" s="2"/>
    </row>
    <row r="18" spans="1:18" s="3" customFormat="1" ht="27" customHeight="1" x14ac:dyDescent="0.2">
      <c r="A18" s="76" t="s">
        <v>24</v>
      </c>
      <c r="B18" s="76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2"/>
      <c r="P18" s="2"/>
      <c r="Q18" s="2"/>
      <c r="R18" s="2"/>
    </row>
    <row r="19" spans="1:18" s="3" customFormat="1" ht="30" customHeight="1" x14ac:dyDescent="0.2">
      <c r="A19" s="76" t="s">
        <v>25</v>
      </c>
      <c r="B19" s="76"/>
      <c r="C19" s="59">
        <v>3</v>
      </c>
      <c r="D19" s="59">
        <v>20</v>
      </c>
      <c r="E19" s="59">
        <v>16</v>
      </c>
      <c r="F19" s="59">
        <v>14</v>
      </c>
      <c r="G19" s="59">
        <v>2</v>
      </c>
      <c r="H19" s="59">
        <v>2</v>
      </c>
      <c r="I19" s="59"/>
      <c r="J19" s="59">
        <v>20</v>
      </c>
      <c r="K19" s="59"/>
      <c r="L19" s="59">
        <v>3</v>
      </c>
      <c r="M19" s="59"/>
      <c r="N19" s="59">
        <v>105000</v>
      </c>
      <c r="O19" s="2"/>
      <c r="P19" s="2"/>
      <c r="Q19" s="2"/>
      <c r="R19" s="2"/>
    </row>
    <row r="20" spans="1:18" s="3" customFormat="1" ht="15.75" x14ac:dyDescent="0.2">
      <c r="A20" s="81" t="s">
        <v>26</v>
      </c>
      <c r="B20" s="81"/>
      <c r="C20" s="59">
        <v>7</v>
      </c>
      <c r="D20" s="59">
        <v>11</v>
      </c>
      <c r="E20" s="59">
        <v>8</v>
      </c>
      <c r="F20" s="59">
        <v>6</v>
      </c>
      <c r="G20" s="59">
        <v>5</v>
      </c>
      <c r="H20" s="59">
        <v>3</v>
      </c>
      <c r="I20" s="59"/>
      <c r="J20" s="59">
        <v>16</v>
      </c>
      <c r="K20" s="59"/>
      <c r="L20" s="59">
        <v>2</v>
      </c>
      <c r="M20" s="59">
        <v>1</v>
      </c>
      <c r="N20" s="59">
        <v>64000</v>
      </c>
      <c r="O20" s="2"/>
      <c r="P20" s="2"/>
      <c r="Q20" s="2"/>
      <c r="R20" s="2"/>
    </row>
    <row r="21" spans="1:18" s="3" customFormat="1" ht="27.75" customHeight="1" x14ac:dyDescent="0.2">
      <c r="A21" s="76" t="s">
        <v>27</v>
      </c>
      <c r="B21" s="76"/>
      <c r="C21" s="59">
        <v>3</v>
      </c>
      <c r="D21" s="59">
        <v>9</v>
      </c>
      <c r="E21" s="59">
        <v>6</v>
      </c>
      <c r="F21" s="59">
        <v>4</v>
      </c>
      <c r="G21" s="59"/>
      <c r="H21" s="59">
        <v>4</v>
      </c>
      <c r="I21" s="59"/>
      <c r="J21" s="59">
        <v>10</v>
      </c>
      <c r="K21" s="59"/>
      <c r="L21" s="59">
        <v>2</v>
      </c>
      <c r="M21" s="59"/>
      <c r="N21" s="59">
        <v>52000</v>
      </c>
      <c r="O21" s="2"/>
      <c r="P21" s="2"/>
      <c r="Q21" s="2"/>
      <c r="R21" s="2"/>
    </row>
    <row r="22" spans="1:18" s="3" customFormat="1" ht="35.25" customHeight="1" x14ac:dyDescent="0.2">
      <c r="A22" s="76" t="s">
        <v>28</v>
      </c>
      <c r="B22" s="76"/>
      <c r="C22" s="59">
        <v>4</v>
      </c>
      <c r="D22" s="59">
        <v>17</v>
      </c>
      <c r="E22" s="59">
        <v>16</v>
      </c>
      <c r="F22" s="59">
        <v>13</v>
      </c>
      <c r="G22" s="59"/>
      <c r="H22" s="59">
        <v>2</v>
      </c>
      <c r="I22" s="59"/>
      <c r="J22" s="59">
        <v>18</v>
      </c>
      <c r="K22" s="59"/>
      <c r="L22" s="59">
        <v>3</v>
      </c>
      <c r="M22" s="59">
        <v>3</v>
      </c>
      <c r="N22" s="59">
        <v>76000</v>
      </c>
      <c r="O22" s="2"/>
      <c r="P22" s="2"/>
      <c r="Q22" s="2"/>
      <c r="R22" s="2"/>
    </row>
    <row r="23" spans="1:18" s="3" customFormat="1" ht="28.5" customHeight="1" x14ac:dyDescent="0.2">
      <c r="A23" s="81" t="s">
        <v>29</v>
      </c>
      <c r="B23" s="81"/>
      <c r="C23" s="59">
        <v>15</v>
      </c>
      <c r="D23" s="59">
        <v>65</v>
      </c>
      <c r="E23" s="59">
        <v>40</v>
      </c>
      <c r="F23" s="59">
        <v>30</v>
      </c>
      <c r="G23" s="59">
        <v>12</v>
      </c>
      <c r="H23" s="59">
        <v>14</v>
      </c>
      <c r="I23" s="59">
        <v>1</v>
      </c>
      <c r="J23" s="59">
        <v>67</v>
      </c>
      <c r="K23" s="59"/>
      <c r="L23" s="59">
        <v>13</v>
      </c>
      <c r="M23" s="59">
        <v>5</v>
      </c>
      <c r="N23" s="59">
        <v>330000</v>
      </c>
      <c r="O23" s="2"/>
      <c r="P23" s="2"/>
      <c r="Q23" s="2"/>
      <c r="R23" s="2"/>
    </row>
    <row r="24" spans="1:18" s="3" customFormat="1" ht="27.75" customHeight="1" x14ac:dyDescent="0.2">
      <c r="A24" s="76" t="s">
        <v>30</v>
      </c>
      <c r="B24" s="76"/>
      <c r="C24" s="59">
        <v>1</v>
      </c>
      <c r="D24" s="59">
        <v>31</v>
      </c>
      <c r="E24" s="59">
        <v>19</v>
      </c>
      <c r="F24" s="59">
        <v>15</v>
      </c>
      <c r="G24" s="59">
        <v>3</v>
      </c>
      <c r="H24" s="59">
        <v>7</v>
      </c>
      <c r="I24" s="59">
        <v>1</v>
      </c>
      <c r="J24" s="59">
        <v>30</v>
      </c>
      <c r="K24" s="59"/>
      <c r="L24" s="59">
        <v>2</v>
      </c>
      <c r="M24" s="59">
        <v>2</v>
      </c>
      <c r="N24" s="59">
        <v>156000</v>
      </c>
      <c r="O24" s="2"/>
      <c r="P24" s="2"/>
      <c r="Q24" s="2"/>
      <c r="R24" s="2"/>
    </row>
    <row r="25" spans="1:18" s="3" customFormat="1" ht="29.25" customHeight="1" x14ac:dyDescent="0.2">
      <c r="A25" s="76" t="s">
        <v>31</v>
      </c>
      <c r="B25" s="76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2"/>
      <c r="P25" s="2"/>
      <c r="Q25" s="2"/>
      <c r="R25" s="2"/>
    </row>
    <row r="26" spans="1:18" s="3" customFormat="1" ht="24.75" customHeight="1" x14ac:dyDescent="0.2">
      <c r="A26" s="76" t="s">
        <v>32</v>
      </c>
      <c r="B26" s="76"/>
      <c r="C26" s="59">
        <v>2</v>
      </c>
      <c r="D26" s="59">
        <v>5</v>
      </c>
      <c r="E26" s="59">
        <v>4</v>
      </c>
      <c r="F26" s="59">
        <v>2</v>
      </c>
      <c r="G26" s="59"/>
      <c r="H26" s="59">
        <v>2</v>
      </c>
      <c r="I26" s="59"/>
      <c r="J26" s="59">
        <v>6</v>
      </c>
      <c r="K26" s="59"/>
      <c r="L26" s="59">
        <v>1</v>
      </c>
      <c r="M26" s="59">
        <v>1</v>
      </c>
      <c r="N26" s="59">
        <v>11000</v>
      </c>
      <c r="O26" s="2"/>
      <c r="P26" s="2"/>
      <c r="Q26" s="2"/>
      <c r="R26" s="2"/>
    </row>
    <row r="27" spans="1:18" s="3" customFormat="1" ht="33" customHeight="1" x14ac:dyDescent="0.2">
      <c r="A27" s="76" t="s">
        <v>33</v>
      </c>
      <c r="B27" s="76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2"/>
      <c r="P27" s="2"/>
      <c r="Q27" s="2"/>
      <c r="R27" s="2"/>
    </row>
    <row r="28" spans="1:18" s="3" customFormat="1" ht="27.75" customHeight="1" x14ac:dyDescent="0.2">
      <c r="A28" s="76" t="s">
        <v>34</v>
      </c>
      <c r="B28" s="76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2"/>
      <c r="P28" s="2"/>
      <c r="Q28" s="2"/>
      <c r="R28" s="2"/>
    </row>
    <row r="29" spans="1:18" s="3" customFormat="1" ht="42" customHeight="1" x14ac:dyDescent="0.2">
      <c r="A29" s="76" t="s">
        <v>35</v>
      </c>
      <c r="B29" s="76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2"/>
      <c r="P29" s="2"/>
      <c r="Q29" s="2"/>
      <c r="R29" s="2"/>
    </row>
    <row r="30" spans="1:18" s="3" customFormat="1" ht="56.25" customHeight="1" x14ac:dyDescent="0.2">
      <c r="A30" s="79" t="s">
        <v>36</v>
      </c>
      <c r="B30" s="7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2"/>
      <c r="P30" s="2"/>
      <c r="Q30" s="2"/>
      <c r="R30" s="2"/>
    </row>
    <row r="31" spans="1:18" s="3" customFormat="1" ht="29.25" customHeight="1" x14ac:dyDescent="0.2">
      <c r="A31" s="76" t="s">
        <v>53</v>
      </c>
      <c r="B31" s="76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2"/>
      <c r="P31" s="2"/>
      <c r="Q31" s="2"/>
      <c r="R31" s="2"/>
    </row>
    <row r="32" spans="1:18" s="3" customFormat="1" ht="38.25" customHeight="1" x14ac:dyDescent="0.2">
      <c r="A32" s="76" t="s">
        <v>37</v>
      </c>
      <c r="B32" s="76"/>
      <c r="C32" s="59">
        <v>7</v>
      </c>
      <c r="D32" s="59">
        <v>17</v>
      </c>
      <c r="E32" s="59">
        <v>12</v>
      </c>
      <c r="F32" s="59">
        <v>8</v>
      </c>
      <c r="G32" s="59">
        <v>3</v>
      </c>
      <c r="H32" s="59">
        <v>7</v>
      </c>
      <c r="I32" s="59">
        <v>1</v>
      </c>
      <c r="J32" s="59">
        <v>23</v>
      </c>
      <c r="K32" s="59"/>
      <c r="L32" s="59">
        <v>1</v>
      </c>
      <c r="M32" s="59">
        <v>1</v>
      </c>
      <c r="N32" s="59">
        <v>88000</v>
      </c>
      <c r="O32" s="2"/>
      <c r="P32" s="2"/>
      <c r="Q32" s="2"/>
      <c r="R32" s="2"/>
    </row>
    <row r="33" spans="1:18" s="3" customFormat="1" ht="27.75" customHeight="1" x14ac:dyDescent="0.2">
      <c r="A33" s="76" t="s">
        <v>38</v>
      </c>
      <c r="B33" s="76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2"/>
      <c r="P33" s="2"/>
      <c r="Q33" s="2"/>
      <c r="R33" s="2"/>
    </row>
    <row r="34" spans="1:18" s="3" customFormat="1" ht="15" customHeight="1" x14ac:dyDescent="0.2">
      <c r="A34" s="78" t="s">
        <v>39</v>
      </c>
      <c r="B34" s="78"/>
      <c r="C34" s="59">
        <v>44</v>
      </c>
      <c r="D34" s="59">
        <v>647</v>
      </c>
      <c r="E34" s="59">
        <v>447</v>
      </c>
      <c r="F34" s="59">
        <v>413</v>
      </c>
      <c r="G34" s="59">
        <v>90</v>
      </c>
      <c r="H34" s="59">
        <v>69</v>
      </c>
      <c r="I34" s="59">
        <v>11</v>
      </c>
      <c r="J34" s="59">
        <v>617</v>
      </c>
      <c r="K34" s="59"/>
      <c r="L34" s="59">
        <v>74</v>
      </c>
      <c r="M34" s="59">
        <v>17</v>
      </c>
      <c r="N34" s="59">
        <v>3603679</v>
      </c>
      <c r="O34" s="2"/>
      <c r="P34" s="2"/>
      <c r="Q34" s="2"/>
      <c r="R34" s="2"/>
    </row>
    <row r="35" spans="1:18" s="3" customFormat="1" ht="31.5" customHeight="1" x14ac:dyDescent="0.2">
      <c r="A35" s="86" t="s">
        <v>40</v>
      </c>
      <c r="B35" s="86"/>
      <c r="C35" s="63">
        <f t="shared" ref="C35:J35" si="0">SUM(C10:C34)</f>
        <v>105</v>
      </c>
      <c r="D35" s="63">
        <f t="shared" si="0"/>
        <v>955</v>
      </c>
      <c r="E35" s="63">
        <f t="shared" si="0"/>
        <v>676</v>
      </c>
      <c r="F35" s="63">
        <f t="shared" si="0"/>
        <v>609</v>
      </c>
      <c r="G35" s="63">
        <f t="shared" si="0"/>
        <v>128</v>
      </c>
      <c r="H35" s="63">
        <f t="shared" si="0"/>
        <v>133</v>
      </c>
      <c r="I35" s="63">
        <f t="shared" si="0"/>
        <v>14</v>
      </c>
      <c r="J35" s="63">
        <f t="shared" si="0"/>
        <v>951</v>
      </c>
      <c r="K35" s="63"/>
      <c r="L35" s="63">
        <f>SUM(L10:L34)</f>
        <v>109</v>
      </c>
      <c r="M35" s="63">
        <f>SUM(M10:M34)</f>
        <v>31</v>
      </c>
      <c r="N35" s="63">
        <f>SUM(N10:N34)</f>
        <v>4880679</v>
      </c>
      <c r="O35" s="2"/>
      <c r="P35" s="2"/>
      <c r="Q35" s="2"/>
      <c r="R35" s="2"/>
    </row>
    <row r="36" spans="1:18" s="3" customFormat="1" ht="25.5" customHeight="1" x14ac:dyDescent="0.2">
      <c r="A36" s="82" t="s">
        <v>44</v>
      </c>
      <c r="B36" s="9" t="s">
        <v>41</v>
      </c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2"/>
      <c r="P36" s="2"/>
      <c r="Q36" s="2"/>
      <c r="R36" s="2"/>
    </row>
    <row r="37" spans="1:18" s="3" customFormat="1" ht="38.25" x14ac:dyDescent="0.2">
      <c r="A37" s="82"/>
      <c r="B37" s="9" t="s">
        <v>42</v>
      </c>
      <c r="C37" s="60">
        <v>10</v>
      </c>
      <c r="D37" s="60">
        <v>385</v>
      </c>
      <c r="E37" s="60">
        <v>236</v>
      </c>
      <c r="F37" s="60">
        <v>222</v>
      </c>
      <c r="G37" s="60">
        <v>23</v>
      </c>
      <c r="H37" s="60">
        <v>2</v>
      </c>
      <c r="I37" s="60">
        <v>98</v>
      </c>
      <c r="J37" s="60">
        <v>359</v>
      </c>
      <c r="K37" s="61"/>
      <c r="L37" s="60">
        <v>36</v>
      </c>
      <c r="M37" s="61">
        <v>15</v>
      </c>
      <c r="N37" s="60">
        <v>775960</v>
      </c>
      <c r="O37" s="2"/>
      <c r="P37" s="2"/>
      <c r="Q37" s="2"/>
      <c r="R37" s="2"/>
    </row>
    <row r="38" spans="1:18" s="3" customFormat="1" ht="63.75" x14ac:dyDescent="0.2">
      <c r="A38" s="82"/>
      <c r="B38" s="9" t="s">
        <v>43</v>
      </c>
      <c r="C38" s="60"/>
      <c r="D38" s="60">
        <v>13</v>
      </c>
      <c r="E38" s="60">
        <v>9</v>
      </c>
      <c r="F38" s="60">
        <v>6</v>
      </c>
      <c r="G38" s="60">
        <v>2</v>
      </c>
      <c r="H38" s="60">
        <v>1</v>
      </c>
      <c r="I38" s="60">
        <v>1</v>
      </c>
      <c r="J38" s="60">
        <v>13</v>
      </c>
      <c r="K38" s="60"/>
      <c r="L38" s="60"/>
      <c r="M38" s="60"/>
      <c r="N38" s="61">
        <v>50000</v>
      </c>
      <c r="O38" s="2"/>
      <c r="P38" s="2"/>
      <c r="Q38" s="2"/>
      <c r="R38" s="2"/>
    </row>
    <row r="39" spans="1:18" s="3" customFormat="1" ht="47.25" customHeight="1" x14ac:dyDescent="0.2">
      <c r="A39" s="82"/>
      <c r="B39" s="64" t="s">
        <v>45</v>
      </c>
      <c r="C39" s="63">
        <f t="shared" ref="C39:J39" si="1">SUM(C37:C38)</f>
        <v>10</v>
      </c>
      <c r="D39" s="63">
        <f t="shared" si="1"/>
        <v>398</v>
      </c>
      <c r="E39" s="63">
        <f t="shared" si="1"/>
        <v>245</v>
      </c>
      <c r="F39" s="63">
        <f t="shared" si="1"/>
        <v>228</v>
      </c>
      <c r="G39" s="63">
        <f t="shared" si="1"/>
        <v>25</v>
      </c>
      <c r="H39" s="63">
        <f t="shared" si="1"/>
        <v>3</v>
      </c>
      <c r="I39" s="63">
        <f t="shared" si="1"/>
        <v>99</v>
      </c>
      <c r="J39" s="63">
        <f t="shared" si="1"/>
        <v>372</v>
      </c>
      <c r="K39" s="63"/>
      <c r="L39" s="63">
        <f>SUM(L37:L38)</f>
        <v>36</v>
      </c>
      <c r="M39" s="63">
        <f>SUM(M37:M38)</f>
        <v>15</v>
      </c>
      <c r="N39" s="63">
        <f>SUM(N37:N38)</f>
        <v>825960</v>
      </c>
      <c r="O39" s="2"/>
      <c r="P39" s="2"/>
      <c r="Q39" s="2"/>
      <c r="R39" s="2"/>
    </row>
    <row r="40" spans="1:18" s="3" customFormat="1" ht="38.25" x14ac:dyDescent="0.2">
      <c r="A40" s="82" t="s">
        <v>51</v>
      </c>
      <c r="B40" s="9" t="s">
        <v>46</v>
      </c>
      <c r="C40" s="60">
        <v>7</v>
      </c>
      <c r="D40" s="60">
        <v>129</v>
      </c>
      <c r="E40" s="36">
        <v>113</v>
      </c>
      <c r="F40" s="60">
        <v>100</v>
      </c>
      <c r="G40" s="60">
        <v>3</v>
      </c>
      <c r="H40" s="60">
        <v>20</v>
      </c>
      <c r="I40" s="60"/>
      <c r="J40" s="60">
        <v>136</v>
      </c>
      <c r="K40" s="60"/>
      <c r="L40" s="60"/>
      <c r="M40" s="60"/>
      <c r="N40" s="60">
        <v>373000</v>
      </c>
      <c r="O40" s="2"/>
      <c r="P40" s="2"/>
      <c r="Q40" s="2"/>
      <c r="R40" s="2"/>
    </row>
    <row r="41" spans="1:18" s="3" customFormat="1" ht="51" x14ac:dyDescent="0.2">
      <c r="A41" s="82"/>
      <c r="B41" s="9" t="s">
        <v>47</v>
      </c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2"/>
      <c r="P41" s="2"/>
      <c r="Q41" s="2"/>
      <c r="R41" s="2"/>
    </row>
    <row r="42" spans="1:18" s="3" customFormat="1" ht="51" x14ac:dyDescent="0.2">
      <c r="A42" s="82"/>
      <c r="B42" s="9" t="s">
        <v>48</v>
      </c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2"/>
      <c r="P42" s="2"/>
      <c r="Q42" s="2"/>
      <c r="R42" s="2"/>
    </row>
    <row r="43" spans="1:18" s="3" customFormat="1" ht="15.75" x14ac:dyDescent="0.2">
      <c r="A43" s="82"/>
      <c r="B43" s="9" t="s">
        <v>49</v>
      </c>
      <c r="C43" s="60">
        <v>9</v>
      </c>
      <c r="D43" s="60">
        <v>82</v>
      </c>
      <c r="E43" s="60">
        <v>64</v>
      </c>
      <c r="F43" s="60">
        <v>61</v>
      </c>
      <c r="G43" s="60">
        <v>1</v>
      </c>
      <c r="H43" s="60">
        <v>14</v>
      </c>
      <c r="I43" s="60"/>
      <c r="J43" s="60">
        <v>79</v>
      </c>
      <c r="K43" s="60"/>
      <c r="L43" s="60">
        <v>12</v>
      </c>
      <c r="M43" s="60">
        <v>7</v>
      </c>
      <c r="N43" s="60">
        <v>198000</v>
      </c>
      <c r="O43" s="2"/>
      <c r="P43" s="2"/>
      <c r="Q43" s="2"/>
      <c r="R43" s="2"/>
    </row>
    <row r="44" spans="1:18" s="3" customFormat="1" ht="25.5" x14ac:dyDescent="0.2">
      <c r="A44" s="82"/>
      <c r="B44" s="64" t="s">
        <v>50</v>
      </c>
      <c r="C44" s="63">
        <f t="shared" ref="C44:H44" si="2">SUM(C40:C43)</f>
        <v>16</v>
      </c>
      <c r="D44" s="63">
        <f t="shared" si="2"/>
        <v>211</v>
      </c>
      <c r="E44" s="63">
        <f t="shared" si="2"/>
        <v>177</v>
      </c>
      <c r="F44" s="63">
        <f t="shared" si="2"/>
        <v>161</v>
      </c>
      <c r="G44" s="63">
        <f t="shared" si="2"/>
        <v>4</v>
      </c>
      <c r="H44" s="63">
        <f t="shared" si="2"/>
        <v>34</v>
      </c>
      <c r="I44" s="63"/>
      <c r="J44" s="63">
        <f>SUM(J40:J43)</f>
        <v>215</v>
      </c>
      <c r="K44" s="63"/>
      <c r="L44" s="63">
        <f>SUM(L40:L43)</f>
        <v>12</v>
      </c>
      <c r="M44" s="63">
        <f>SUM(M40:M43)</f>
        <v>7</v>
      </c>
      <c r="N44" s="63">
        <f>SUM(N40:N43)</f>
        <v>571000</v>
      </c>
      <c r="O44" s="2"/>
      <c r="P44" s="2"/>
      <c r="Q44" s="2"/>
      <c r="R44" s="2"/>
    </row>
    <row r="45" spans="1:18" s="3" customFormat="1" ht="24.75" customHeight="1" x14ac:dyDescent="0.2">
      <c r="A45" s="87" t="s">
        <v>54</v>
      </c>
      <c r="B45" s="87"/>
      <c r="C45" s="63">
        <f>SUM(C35+C39+C44)</f>
        <v>131</v>
      </c>
      <c r="D45" s="63">
        <f t="shared" ref="D45:N45" si="3">SUM(D35+D39+D44)</f>
        <v>1564</v>
      </c>
      <c r="E45" s="63">
        <f t="shared" si="3"/>
        <v>1098</v>
      </c>
      <c r="F45" s="63">
        <f t="shared" si="3"/>
        <v>998</v>
      </c>
      <c r="G45" s="63">
        <f t="shared" si="3"/>
        <v>157</v>
      </c>
      <c r="H45" s="63">
        <f t="shared" si="3"/>
        <v>170</v>
      </c>
      <c r="I45" s="63">
        <f t="shared" si="3"/>
        <v>113</v>
      </c>
      <c r="J45" s="63">
        <f t="shared" si="3"/>
        <v>1538</v>
      </c>
      <c r="K45" s="63"/>
      <c r="L45" s="63">
        <f t="shared" si="3"/>
        <v>157</v>
      </c>
      <c r="M45" s="63">
        <f t="shared" si="3"/>
        <v>53</v>
      </c>
      <c r="N45" s="63">
        <f t="shared" si="3"/>
        <v>6277639</v>
      </c>
      <c r="O45" s="2"/>
      <c r="P45" s="2"/>
      <c r="Q45" s="2"/>
      <c r="R45" s="2"/>
    </row>
    <row r="46" spans="1:18" s="3" customFormat="1" ht="12.9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R421"/>
  <sheetViews>
    <sheetView zoomScaleNormal="100" zoomScaleSheetLayoutView="120" workbookViewId="0">
      <selection activeCell="P12" sqref="P12"/>
    </sheetView>
  </sheetViews>
  <sheetFormatPr defaultRowHeight="12.75" x14ac:dyDescent="0.2"/>
  <cols>
    <col min="1" max="1" width="9.7109375" customWidth="1"/>
    <col min="2" max="2" width="29.85546875" customWidth="1"/>
    <col min="3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4.7109375" style="14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55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 t="s">
        <v>76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52</v>
      </c>
      <c r="B6" s="85"/>
      <c r="C6" s="84"/>
      <c r="D6" s="84"/>
      <c r="E6" s="84" t="s">
        <v>15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10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59"/>
      <c r="D10" s="59">
        <v>13</v>
      </c>
      <c r="E10" s="59">
        <v>10</v>
      </c>
      <c r="F10" s="37">
        <v>5</v>
      </c>
      <c r="G10" s="59">
        <v>2</v>
      </c>
      <c r="H10" s="37">
        <v>1</v>
      </c>
      <c r="I10" s="37"/>
      <c r="J10" s="37">
        <v>13</v>
      </c>
      <c r="K10" s="59"/>
      <c r="L10" s="59"/>
      <c r="M10" s="59"/>
      <c r="N10" s="74"/>
      <c r="O10" s="2"/>
      <c r="P10" s="2"/>
      <c r="Q10" s="2"/>
      <c r="R10" s="2"/>
    </row>
    <row r="11" spans="1:18" s="3" customFormat="1" ht="30" customHeight="1" x14ac:dyDescent="0.2">
      <c r="A11" s="76" t="s">
        <v>17</v>
      </c>
      <c r="B11" s="76"/>
      <c r="C11" s="37"/>
      <c r="D11" s="37">
        <v>62</v>
      </c>
      <c r="E11" s="37">
        <v>45</v>
      </c>
      <c r="F11" s="37">
        <v>45</v>
      </c>
      <c r="G11" s="37">
        <v>2</v>
      </c>
      <c r="H11" s="37">
        <v>13</v>
      </c>
      <c r="I11" s="37"/>
      <c r="J11" s="37">
        <v>60</v>
      </c>
      <c r="K11" s="37"/>
      <c r="L11" s="37">
        <v>2</v>
      </c>
      <c r="M11" s="37"/>
      <c r="N11" s="37"/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59"/>
      <c r="D12" s="59"/>
      <c r="E12" s="59"/>
      <c r="F12" s="59"/>
      <c r="G12" s="59"/>
      <c r="H12" s="37"/>
      <c r="I12" s="59"/>
      <c r="J12" s="59"/>
      <c r="K12" s="37"/>
      <c r="L12" s="59"/>
      <c r="M12" s="59"/>
      <c r="N12" s="59"/>
      <c r="O12" s="2"/>
      <c r="P12" s="2"/>
      <c r="Q12" s="2"/>
      <c r="R12" s="2"/>
    </row>
    <row r="13" spans="1:18" s="3" customFormat="1" ht="32.25" customHeight="1" x14ac:dyDescent="0.2">
      <c r="A13" s="76" t="s">
        <v>19</v>
      </c>
      <c r="B13" s="7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2"/>
      <c r="P13" s="2"/>
      <c r="Q13" s="2"/>
      <c r="R13" s="2"/>
    </row>
    <row r="14" spans="1:18" s="3" customFormat="1" ht="31.5" customHeight="1" x14ac:dyDescent="0.2">
      <c r="A14" s="76" t="s">
        <v>20</v>
      </c>
      <c r="B14" s="76"/>
      <c r="C14" s="59">
        <v>1</v>
      </c>
      <c r="D14" s="59">
        <v>70</v>
      </c>
      <c r="E14" s="59">
        <v>61</v>
      </c>
      <c r="F14" s="59">
        <v>58</v>
      </c>
      <c r="G14" s="59">
        <v>3</v>
      </c>
      <c r="H14" s="59">
        <v>6</v>
      </c>
      <c r="I14" s="59"/>
      <c r="J14" s="59">
        <v>70</v>
      </c>
      <c r="K14" s="59"/>
      <c r="L14" s="59">
        <v>1</v>
      </c>
      <c r="M14" s="37"/>
      <c r="N14" s="59"/>
      <c r="O14" s="2"/>
      <c r="P14" s="2"/>
      <c r="Q14" s="2"/>
      <c r="R14" s="2"/>
    </row>
    <row r="15" spans="1:18" s="3" customFormat="1" ht="30" customHeight="1" x14ac:dyDescent="0.2">
      <c r="A15" s="76" t="s">
        <v>21</v>
      </c>
      <c r="B15" s="76"/>
      <c r="C15" s="35"/>
      <c r="D15" s="59">
        <v>7</v>
      </c>
      <c r="E15" s="59">
        <v>4</v>
      </c>
      <c r="F15" s="59">
        <v>4</v>
      </c>
      <c r="G15" s="59">
        <v>1</v>
      </c>
      <c r="H15" s="59">
        <v>1</v>
      </c>
      <c r="I15" s="59"/>
      <c r="J15" s="59">
        <v>6</v>
      </c>
      <c r="K15" s="59"/>
      <c r="L15" s="59">
        <v>1</v>
      </c>
      <c r="M15" s="37"/>
      <c r="N15" s="74">
        <v>28000</v>
      </c>
      <c r="O15" s="2"/>
      <c r="P15" s="2"/>
      <c r="Q15" s="2"/>
      <c r="R15" s="2"/>
    </row>
    <row r="16" spans="1:18" s="3" customFormat="1" ht="27.75" customHeight="1" x14ac:dyDescent="0.2">
      <c r="A16" s="76" t="s">
        <v>22</v>
      </c>
      <c r="B16" s="76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2"/>
      <c r="P16" s="2"/>
      <c r="Q16" s="2"/>
      <c r="R16" s="2"/>
    </row>
    <row r="17" spans="1:18" s="3" customFormat="1" ht="15.75" x14ac:dyDescent="0.2">
      <c r="A17" s="83" t="s">
        <v>23</v>
      </c>
      <c r="B17" s="83"/>
      <c r="C17" s="59">
        <v>1</v>
      </c>
      <c r="D17" s="59">
        <v>142</v>
      </c>
      <c r="E17" s="59">
        <v>128</v>
      </c>
      <c r="F17" s="59">
        <v>127</v>
      </c>
      <c r="G17" s="59">
        <v>5</v>
      </c>
      <c r="H17" s="59">
        <v>5</v>
      </c>
      <c r="I17" s="59"/>
      <c r="J17" s="59">
        <v>138</v>
      </c>
      <c r="K17" s="59"/>
      <c r="L17" s="59">
        <v>5</v>
      </c>
      <c r="M17" s="59"/>
      <c r="N17" s="59">
        <v>572000</v>
      </c>
      <c r="O17" s="2"/>
      <c r="P17" s="2"/>
      <c r="Q17" s="2"/>
      <c r="R17" s="2"/>
    </row>
    <row r="18" spans="1:18" s="3" customFormat="1" ht="27" customHeight="1" x14ac:dyDescent="0.2">
      <c r="A18" s="76" t="s">
        <v>24</v>
      </c>
      <c r="B18" s="76"/>
      <c r="C18" s="59">
        <v>4</v>
      </c>
      <c r="D18" s="59">
        <v>3</v>
      </c>
      <c r="E18" s="59">
        <v>3</v>
      </c>
      <c r="F18" s="59">
        <v>3</v>
      </c>
      <c r="G18" s="59">
        <v>1</v>
      </c>
      <c r="H18" s="59">
        <v>1</v>
      </c>
      <c r="I18" s="59"/>
      <c r="J18" s="59">
        <v>5</v>
      </c>
      <c r="K18" s="59"/>
      <c r="L18" s="59">
        <v>2</v>
      </c>
      <c r="M18" s="59">
        <v>2</v>
      </c>
      <c r="N18" s="59">
        <v>12000</v>
      </c>
      <c r="O18" s="2"/>
      <c r="P18" s="2"/>
      <c r="Q18" s="2"/>
      <c r="R18" s="2"/>
    </row>
    <row r="19" spans="1:18" s="3" customFormat="1" ht="30" customHeight="1" x14ac:dyDescent="0.2">
      <c r="A19" s="76" t="s">
        <v>25</v>
      </c>
      <c r="B19" s="76"/>
      <c r="C19" s="59">
        <v>2</v>
      </c>
      <c r="D19" s="59">
        <v>8</v>
      </c>
      <c r="E19" s="59">
        <v>7</v>
      </c>
      <c r="F19" s="59">
        <v>7</v>
      </c>
      <c r="G19" s="59">
        <v>1</v>
      </c>
      <c r="H19" s="59">
        <v>1</v>
      </c>
      <c r="I19" s="59"/>
      <c r="J19" s="59">
        <v>9</v>
      </c>
      <c r="K19" s="59"/>
      <c r="L19" s="59">
        <v>1</v>
      </c>
      <c r="M19" s="59"/>
      <c r="N19" s="59">
        <v>30000</v>
      </c>
      <c r="O19" s="2"/>
      <c r="P19" s="2"/>
      <c r="Q19" s="2"/>
      <c r="R19" s="2"/>
    </row>
    <row r="20" spans="1:18" s="3" customFormat="1" ht="15.75" x14ac:dyDescent="0.2">
      <c r="A20" s="81" t="s">
        <v>26</v>
      </c>
      <c r="B20" s="81"/>
      <c r="C20" s="59">
        <v>2</v>
      </c>
      <c r="D20" s="59">
        <v>71</v>
      </c>
      <c r="E20" s="59">
        <v>33</v>
      </c>
      <c r="F20" s="59">
        <v>35</v>
      </c>
      <c r="G20" s="59">
        <v>5</v>
      </c>
      <c r="H20" s="59">
        <v>22</v>
      </c>
      <c r="I20" s="59"/>
      <c r="J20" s="59">
        <v>60</v>
      </c>
      <c r="K20" s="59"/>
      <c r="L20" s="59">
        <v>13</v>
      </c>
      <c r="M20" s="59">
        <v>3</v>
      </c>
      <c r="N20" s="59">
        <v>219000</v>
      </c>
      <c r="O20" s="2"/>
      <c r="P20" s="2"/>
      <c r="Q20" s="2"/>
      <c r="R20" s="2"/>
    </row>
    <row r="21" spans="1:18" s="3" customFormat="1" ht="27.75" customHeight="1" x14ac:dyDescent="0.2">
      <c r="A21" s="76" t="s">
        <v>27</v>
      </c>
      <c r="B21" s="76"/>
      <c r="C21" s="59">
        <v>2</v>
      </c>
      <c r="D21" s="59">
        <v>1</v>
      </c>
      <c r="E21" s="59">
        <v>3</v>
      </c>
      <c r="F21" s="59">
        <v>3</v>
      </c>
      <c r="G21" s="59"/>
      <c r="H21" s="59"/>
      <c r="I21" s="59"/>
      <c r="J21" s="59">
        <v>3</v>
      </c>
      <c r="K21" s="59"/>
      <c r="L21" s="59"/>
      <c r="M21" s="59"/>
      <c r="N21" s="59">
        <v>9000</v>
      </c>
      <c r="O21" s="2"/>
      <c r="P21" s="2"/>
      <c r="Q21" s="2"/>
      <c r="R21" s="2"/>
    </row>
    <row r="22" spans="1:18" s="3" customFormat="1" ht="35.25" customHeight="1" x14ac:dyDescent="0.2">
      <c r="A22" s="76" t="s">
        <v>28</v>
      </c>
      <c r="B22" s="76"/>
      <c r="C22" s="59"/>
      <c r="D22" s="59">
        <v>8</v>
      </c>
      <c r="E22" s="59">
        <v>3</v>
      </c>
      <c r="F22" s="59">
        <v>2</v>
      </c>
      <c r="G22" s="59">
        <v>2</v>
      </c>
      <c r="H22" s="59">
        <v>3</v>
      </c>
      <c r="I22" s="59"/>
      <c r="J22" s="59">
        <v>8</v>
      </c>
      <c r="K22" s="59"/>
      <c r="L22" s="59"/>
      <c r="M22" s="59"/>
      <c r="N22" s="59">
        <v>24000</v>
      </c>
      <c r="O22" s="2"/>
      <c r="P22" s="2"/>
      <c r="Q22" s="2"/>
      <c r="R22" s="2"/>
    </row>
    <row r="23" spans="1:18" s="3" customFormat="1" ht="28.5" customHeight="1" x14ac:dyDescent="0.2">
      <c r="A23" s="81" t="s">
        <v>29</v>
      </c>
      <c r="B23" s="81"/>
      <c r="C23" s="59"/>
      <c r="D23" s="59">
        <v>20</v>
      </c>
      <c r="E23" s="59">
        <v>17</v>
      </c>
      <c r="F23" s="59">
        <v>17</v>
      </c>
      <c r="G23" s="59"/>
      <c r="H23" s="59">
        <v>2</v>
      </c>
      <c r="I23" s="59">
        <v>1</v>
      </c>
      <c r="J23" s="59">
        <v>20</v>
      </c>
      <c r="K23" s="59"/>
      <c r="L23" s="59"/>
      <c r="M23" s="59"/>
      <c r="N23" s="59">
        <v>60000</v>
      </c>
      <c r="O23" s="2"/>
      <c r="P23" s="2"/>
      <c r="Q23" s="2"/>
      <c r="R23" s="2"/>
    </row>
    <row r="24" spans="1:18" s="3" customFormat="1" ht="27.75" customHeight="1" x14ac:dyDescent="0.2">
      <c r="A24" s="76" t="s">
        <v>30</v>
      </c>
      <c r="B24" s="76"/>
      <c r="C24" s="59">
        <v>5</v>
      </c>
      <c r="D24" s="59">
        <v>72</v>
      </c>
      <c r="E24" s="59">
        <v>57</v>
      </c>
      <c r="F24" s="59">
        <v>47</v>
      </c>
      <c r="G24" s="59">
        <v>1</v>
      </c>
      <c r="H24" s="59">
        <v>9</v>
      </c>
      <c r="I24" s="59">
        <v>3</v>
      </c>
      <c r="J24" s="59">
        <v>70</v>
      </c>
      <c r="K24" s="59"/>
      <c r="L24" s="59">
        <v>7</v>
      </c>
      <c r="M24" s="59">
        <v>3</v>
      </c>
      <c r="N24" s="59">
        <v>231000</v>
      </c>
      <c r="O24" s="2"/>
      <c r="P24" s="2"/>
      <c r="Q24" s="2"/>
      <c r="R24" s="2"/>
    </row>
    <row r="25" spans="1:18" s="3" customFormat="1" ht="29.25" customHeight="1" x14ac:dyDescent="0.2">
      <c r="A25" s="76" t="s">
        <v>31</v>
      </c>
      <c r="B25" s="76"/>
      <c r="C25" s="59"/>
      <c r="D25" s="59">
        <v>3</v>
      </c>
      <c r="E25" s="59">
        <v>2</v>
      </c>
      <c r="F25" s="59"/>
      <c r="G25" s="59"/>
      <c r="H25" s="59">
        <v>1</v>
      </c>
      <c r="I25" s="59"/>
      <c r="J25" s="59">
        <v>3</v>
      </c>
      <c r="K25" s="59"/>
      <c r="L25" s="59"/>
      <c r="M25" s="59"/>
      <c r="N25" s="59"/>
      <c r="O25" s="2"/>
      <c r="P25" s="2"/>
      <c r="Q25" s="2"/>
      <c r="R25" s="2"/>
    </row>
    <row r="26" spans="1:18" s="3" customFormat="1" ht="24.75" customHeight="1" x14ac:dyDescent="0.2">
      <c r="A26" s="76" t="s">
        <v>32</v>
      </c>
      <c r="B26" s="76"/>
      <c r="C26" s="59"/>
      <c r="D26" s="59">
        <v>8</v>
      </c>
      <c r="E26" s="59">
        <v>6</v>
      </c>
      <c r="F26" s="59">
        <v>4</v>
      </c>
      <c r="G26" s="59">
        <v>2</v>
      </c>
      <c r="H26" s="59"/>
      <c r="I26" s="59"/>
      <c r="J26" s="59">
        <v>8</v>
      </c>
      <c r="K26" s="59"/>
      <c r="L26" s="59"/>
      <c r="M26" s="59"/>
      <c r="N26" s="59">
        <v>24000</v>
      </c>
      <c r="O26" s="2"/>
      <c r="P26" s="2"/>
      <c r="Q26" s="2"/>
      <c r="R26" s="2"/>
    </row>
    <row r="27" spans="1:18" s="3" customFormat="1" ht="33" customHeight="1" x14ac:dyDescent="0.2">
      <c r="A27" s="76" t="s">
        <v>33</v>
      </c>
      <c r="B27" s="76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2"/>
      <c r="P27" s="2"/>
      <c r="Q27" s="2"/>
      <c r="R27" s="2"/>
    </row>
    <row r="28" spans="1:18" s="3" customFormat="1" ht="27.75" customHeight="1" x14ac:dyDescent="0.2">
      <c r="A28" s="76" t="s">
        <v>34</v>
      </c>
      <c r="B28" s="76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2"/>
      <c r="P28" s="2"/>
      <c r="Q28" s="2"/>
      <c r="R28" s="2"/>
    </row>
    <row r="29" spans="1:18" s="3" customFormat="1" ht="42" customHeight="1" x14ac:dyDescent="0.2">
      <c r="A29" s="76" t="s">
        <v>35</v>
      </c>
      <c r="B29" s="76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2"/>
      <c r="P29" s="2"/>
      <c r="Q29" s="2"/>
      <c r="R29" s="2"/>
    </row>
    <row r="30" spans="1:18" s="3" customFormat="1" ht="56.25" customHeight="1" x14ac:dyDescent="0.2">
      <c r="A30" s="79" t="s">
        <v>36</v>
      </c>
      <c r="B30" s="7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2"/>
      <c r="P30" s="2"/>
      <c r="Q30" s="2"/>
      <c r="R30" s="2"/>
    </row>
    <row r="31" spans="1:18" s="3" customFormat="1" ht="29.25" customHeight="1" x14ac:dyDescent="0.2">
      <c r="A31" s="76" t="s">
        <v>53</v>
      </c>
      <c r="B31" s="76"/>
      <c r="C31" s="59"/>
      <c r="D31" s="59">
        <v>73</v>
      </c>
      <c r="E31" s="59">
        <v>73</v>
      </c>
      <c r="F31" s="59">
        <v>73</v>
      </c>
      <c r="G31" s="59"/>
      <c r="H31" s="59"/>
      <c r="I31" s="59"/>
      <c r="J31" s="59">
        <v>73</v>
      </c>
      <c r="K31" s="59"/>
      <c r="L31" s="59"/>
      <c r="M31" s="59"/>
      <c r="N31" s="59"/>
      <c r="O31" s="2"/>
      <c r="P31" s="2"/>
      <c r="Q31" s="2"/>
      <c r="R31" s="2"/>
    </row>
    <row r="32" spans="1:18" s="3" customFormat="1" ht="38.25" customHeight="1" x14ac:dyDescent="0.2">
      <c r="A32" s="76" t="s">
        <v>37</v>
      </c>
      <c r="B32" s="76"/>
      <c r="C32" s="59">
        <v>5</v>
      </c>
      <c r="D32" s="59">
        <v>90</v>
      </c>
      <c r="E32" s="59">
        <v>61</v>
      </c>
      <c r="F32" s="59">
        <v>45</v>
      </c>
      <c r="G32" s="59">
        <v>12</v>
      </c>
      <c r="H32" s="59">
        <v>8</v>
      </c>
      <c r="I32" s="59">
        <v>3</v>
      </c>
      <c r="J32" s="59">
        <v>84</v>
      </c>
      <c r="K32" s="59"/>
      <c r="L32" s="59">
        <v>11</v>
      </c>
      <c r="M32" s="59">
        <v>1</v>
      </c>
      <c r="N32" s="59">
        <v>285000</v>
      </c>
      <c r="O32" s="2"/>
      <c r="P32" s="2"/>
      <c r="Q32" s="2"/>
      <c r="R32" s="2"/>
    </row>
    <row r="33" spans="1:18" s="3" customFormat="1" ht="27.75" customHeight="1" x14ac:dyDescent="0.2">
      <c r="A33" s="76" t="s">
        <v>38</v>
      </c>
      <c r="B33" s="76"/>
      <c r="C33" s="59"/>
      <c r="D33" s="59">
        <v>1</v>
      </c>
      <c r="E33" s="59">
        <v>1</v>
      </c>
      <c r="F33" s="59">
        <v>1</v>
      </c>
      <c r="G33" s="59"/>
      <c r="H33" s="59"/>
      <c r="I33" s="59"/>
      <c r="J33" s="59">
        <v>1</v>
      </c>
      <c r="K33" s="59"/>
      <c r="L33" s="59"/>
      <c r="M33" s="59"/>
      <c r="N33" s="59">
        <v>4000</v>
      </c>
      <c r="O33" s="2"/>
      <c r="P33" s="2"/>
      <c r="Q33" s="2"/>
      <c r="R33" s="2"/>
    </row>
    <row r="34" spans="1:18" s="3" customFormat="1" ht="15" customHeight="1" x14ac:dyDescent="0.2">
      <c r="A34" s="78" t="s">
        <v>39</v>
      </c>
      <c r="B34" s="78"/>
      <c r="C34" s="59">
        <v>97</v>
      </c>
      <c r="D34" s="59">
        <v>2908</v>
      </c>
      <c r="E34" s="59">
        <v>2581</v>
      </c>
      <c r="F34" s="59">
        <v>954</v>
      </c>
      <c r="G34" s="59">
        <v>148</v>
      </c>
      <c r="H34" s="59">
        <v>117</v>
      </c>
      <c r="I34" s="59">
        <v>10</v>
      </c>
      <c r="J34" s="59">
        <v>2856</v>
      </c>
      <c r="K34" s="59"/>
      <c r="L34" s="59">
        <v>149</v>
      </c>
      <c r="M34" s="59">
        <v>52</v>
      </c>
      <c r="N34" s="59">
        <v>6070209</v>
      </c>
      <c r="O34" s="2"/>
      <c r="P34" s="2"/>
      <c r="Q34" s="2"/>
      <c r="R34" s="2"/>
    </row>
    <row r="35" spans="1:18" s="3" customFormat="1" ht="31.5" customHeight="1" x14ac:dyDescent="0.2">
      <c r="A35" s="80" t="s">
        <v>40</v>
      </c>
      <c r="B35" s="80"/>
      <c r="C35" s="71">
        <f t="shared" ref="C35:J35" si="0">SUM(C10:C34)</f>
        <v>119</v>
      </c>
      <c r="D35" s="71">
        <f t="shared" si="0"/>
        <v>3560</v>
      </c>
      <c r="E35" s="71">
        <f t="shared" si="0"/>
        <v>3095</v>
      </c>
      <c r="F35" s="71">
        <f t="shared" si="0"/>
        <v>1430</v>
      </c>
      <c r="G35" s="71">
        <f t="shared" si="0"/>
        <v>185</v>
      </c>
      <c r="H35" s="71">
        <f t="shared" si="0"/>
        <v>190</v>
      </c>
      <c r="I35" s="71">
        <f t="shared" si="0"/>
        <v>17</v>
      </c>
      <c r="J35" s="71">
        <f t="shared" si="0"/>
        <v>3487</v>
      </c>
      <c r="K35" s="71"/>
      <c r="L35" s="71">
        <f>SUM(L10:L34)</f>
        <v>192</v>
      </c>
      <c r="M35" s="71">
        <f>SUM(M10:M34)</f>
        <v>61</v>
      </c>
      <c r="N35" s="71">
        <v>7568209</v>
      </c>
      <c r="O35" s="2"/>
      <c r="P35" s="2"/>
      <c r="Q35" s="2"/>
      <c r="R35" s="2"/>
    </row>
    <row r="36" spans="1:18" s="3" customFormat="1" ht="25.5" customHeight="1" x14ac:dyDescent="0.2">
      <c r="A36" s="82" t="s">
        <v>44</v>
      </c>
      <c r="B36" s="9" t="s">
        <v>41</v>
      </c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2"/>
      <c r="P36" s="2"/>
      <c r="Q36" s="2"/>
      <c r="R36" s="2"/>
    </row>
    <row r="37" spans="1:18" s="3" customFormat="1" ht="38.25" x14ac:dyDescent="0.2">
      <c r="A37" s="82"/>
      <c r="B37" s="9" t="s">
        <v>42</v>
      </c>
      <c r="C37" s="60">
        <v>2</v>
      </c>
      <c r="D37" s="60">
        <v>38</v>
      </c>
      <c r="E37" s="60">
        <v>31</v>
      </c>
      <c r="F37" s="60">
        <v>28</v>
      </c>
      <c r="G37" s="60">
        <v>5</v>
      </c>
      <c r="H37" s="60"/>
      <c r="I37" s="60">
        <v>1</v>
      </c>
      <c r="J37" s="60">
        <v>37</v>
      </c>
      <c r="K37" s="61"/>
      <c r="L37" s="60">
        <v>3</v>
      </c>
      <c r="M37" s="61"/>
      <c r="N37" s="60">
        <v>60000</v>
      </c>
      <c r="O37" s="2"/>
      <c r="P37" s="2"/>
      <c r="Q37" s="2"/>
      <c r="R37" s="2"/>
    </row>
    <row r="38" spans="1:18" s="3" customFormat="1" ht="63.75" x14ac:dyDescent="0.2">
      <c r="A38" s="82"/>
      <c r="B38" s="9" t="s">
        <v>43</v>
      </c>
      <c r="C38" s="60">
        <v>1</v>
      </c>
      <c r="D38" s="60">
        <v>15</v>
      </c>
      <c r="E38" s="60">
        <v>11</v>
      </c>
      <c r="F38" s="60">
        <v>9</v>
      </c>
      <c r="G38" s="60">
        <v>3</v>
      </c>
      <c r="H38" s="60"/>
      <c r="I38" s="60">
        <v>2</v>
      </c>
      <c r="J38" s="60">
        <v>16</v>
      </c>
      <c r="K38" s="60"/>
      <c r="L38" s="60"/>
      <c r="M38" s="60"/>
      <c r="N38" s="61">
        <v>48000</v>
      </c>
      <c r="O38" s="2"/>
      <c r="P38" s="2"/>
      <c r="Q38" s="2"/>
      <c r="R38" s="2"/>
    </row>
    <row r="39" spans="1:18" s="3" customFormat="1" ht="47.25" customHeight="1" x14ac:dyDescent="0.2">
      <c r="A39" s="82"/>
      <c r="B39" s="10" t="s">
        <v>45</v>
      </c>
      <c r="C39" s="71">
        <f>SUM(C36:C38)</f>
        <v>3</v>
      </c>
      <c r="D39" s="71">
        <f>SUM(D36:D38)</f>
        <v>53</v>
      </c>
      <c r="E39" s="71">
        <f>SUM(E36:E38)</f>
        <v>42</v>
      </c>
      <c r="F39" s="71">
        <f>SUM(F36:F38)</f>
        <v>37</v>
      </c>
      <c r="G39" s="71">
        <f>SUM(G36:G38)</f>
        <v>8</v>
      </c>
      <c r="H39" s="71"/>
      <c r="I39" s="71">
        <f>SUM(I36:I38)</f>
        <v>3</v>
      </c>
      <c r="J39" s="71">
        <f>SUM(J36:J38)</f>
        <v>53</v>
      </c>
      <c r="K39" s="71"/>
      <c r="L39" s="71">
        <v>3</v>
      </c>
      <c r="M39" s="71"/>
      <c r="N39" s="71">
        <f>SUM(N36:N38)</f>
        <v>108000</v>
      </c>
      <c r="O39" s="2"/>
      <c r="P39" s="2"/>
      <c r="Q39" s="2"/>
      <c r="R39" s="2"/>
    </row>
    <row r="40" spans="1:18" s="3" customFormat="1" ht="38.25" x14ac:dyDescent="0.2">
      <c r="A40" s="82" t="s">
        <v>51</v>
      </c>
      <c r="B40" s="9" t="s">
        <v>46</v>
      </c>
      <c r="C40" s="60">
        <v>2</v>
      </c>
      <c r="D40" s="60">
        <v>276</v>
      </c>
      <c r="E40" s="36">
        <v>256</v>
      </c>
      <c r="F40" s="60">
        <v>251</v>
      </c>
      <c r="G40" s="60">
        <v>6</v>
      </c>
      <c r="H40" s="60">
        <v>14</v>
      </c>
      <c r="I40" s="60"/>
      <c r="J40" s="60">
        <v>276</v>
      </c>
      <c r="K40" s="60"/>
      <c r="L40" s="60">
        <v>2</v>
      </c>
      <c r="M40" s="60">
        <v>1</v>
      </c>
      <c r="N40" s="60">
        <v>834000</v>
      </c>
      <c r="O40" s="2"/>
      <c r="P40" s="2"/>
      <c r="Q40" s="2"/>
      <c r="R40" s="2"/>
    </row>
    <row r="41" spans="1:18" s="3" customFormat="1" ht="51" x14ac:dyDescent="0.2">
      <c r="A41" s="82"/>
      <c r="B41" s="9" t="s">
        <v>47</v>
      </c>
      <c r="C41" s="60">
        <v>1</v>
      </c>
      <c r="D41" s="60">
        <v>1</v>
      </c>
      <c r="E41" s="60">
        <v>2</v>
      </c>
      <c r="F41" s="60">
        <v>2</v>
      </c>
      <c r="G41" s="60"/>
      <c r="H41" s="60"/>
      <c r="I41" s="60"/>
      <c r="J41" s="60">
        <v>2</v>
      </c>
      <c r="K41" s="60"/>
      <c r="L41" s="60"/>
      <c r="M41" s="60"/>
      <c r="N41" s="60">
        <v>1500</v>
      </c>
      <c r="O41" s="2"/>
      <c r="P41" s="2"/>
      <c r="Q41" s="2"/>
      <c r="R41" s="2"/>
    </row>
    <row r="42" spans="1:18" s="3" customFormat="1" ht="51" x14ac:dyDescent="0.2">
      <c r="A42" s="82"/>
      <c r="B42" s="9" t="s">
        <v>48</v>
      </c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2"/>
      <c r="P42" s="2"/>
      <c r="Q42" s="2"/>
      <c r="R42" s="2"/>
    </row>
    <row r="43" spans="1:18" s="3" customFormat="1" ht="15.75" x14ac:dyDescent="0.2">
      <c r="A43" s="82"/>
      <c r="B43" s="9" t="s">
        <v>49</v>
      </c>
      <c r="C43" s="60">
        <v>10</v>
      </c>
      <c r="D43" s="60">
        <v>149</v>
      </c>
      <c r="E43" s="60">
        <v>143</v>
      </c>
      <c r="F43" s="60">
        <v>140</v>
      </c>
      <c r="G43" s="60">
        <v>4</v>
      </c>
      <c r="H43" s="60">
        <v>7</v>
      </c>
      <c r="I43" s="60"/>
      <c r="J43" s="60">
        <v>154</v>
      </c>
      <c r="K43" s="60"/>
      <c r="L43" s="60">
        <v>5</v>
      </c>
      <c r="M43" s="60"/>
      <c r="N43" s="60">
        <v>477000</v>
      </c>
      <c r="O43" s="2"/>
      <c r="P43" s="2"/>
      <c r="Q43" s="2"/>
      <c r="R43" s="2"/>
    </row>
    <row r="44" spans="1:18" s="3" customFormat="1" ht="25.5" x14ac:dyDescent="0.2">
      <c r="A44" s="82"/>
      <c r="B44" s="10" t="s">
        <v>50</v>
      </c>
      <c r="C44" s="71">
        <f t="shared" ref="C44:H44" si="1">SUM(C40:C43)</f>
        <v>13</v>
      </c>
      <c r="D44" s="71">
        <f t="shared" si="1"/>
        <v>426</v>
      </c>
      <c r="E44" s="71">
        <f t="shared" si="1"/>
        <v>401</v>
      </c>
      <c r="F44" s="71">
        <f t="shared" si="1"/>
        <v>393</v>
      </c>
      <c r="G44" s="71">
        <f t="shared" si="1"/>
        <v>10</v>
      </c>
      <c r="H44" s="71">
        <f t="shared" si="1"/>
        <v>21</v>
      </c>
      <c r="I44" s="71"/>
      <c r="J44" s="71">
        <f>SUM(J40:J43)</f>
        <v>432</v>
      </c>
      <c r="K44" s="71"/>
      <c r="L44" s="71">
        <f>SUM(L40:L43)</f>
        <v>7</v>
      </c>
      <c r="M44" s="71">
        <v>1</v>
      </c>
      <c r="N44" s="71">
        <f>SUM(N40:N43)</f>
        <v>1312500</v>
      </c>
      <c r="O44" s="2"/>
      <c r="P44" s="2"/>
      <c r="Q44" s="2"/>
      <c r="R44" s="2"/>
    </row>
    <row r="45" spans="1:18" s="3" customFormat="1" ht="24.75" customHeight="1" x14ac:dyDescent="0.2">
      <c r="A45" s="81" t="s">
        <v>54</v>
      </c>
      <c r="B45" s="81"/>
      <c r="C45" s="71">
        <f>SUM(C35+C39+C44)</f>
        <v>135</v>
      </c>
      <c r="D45" s="71">
        <f>SUM(D35+D39+D44)</f>
        <v>4039</v>
      </c>
      <c r="E45" s="71">
        <f>SUM(E35+E39+E44)</f>
        <v>3538</v>
      </c>
      <c r="F45" s="71">
        <f>SUM(F35+F39+F44)</f>
        <v>1860</v>
      </c>
      <c r="G45" s="71">
        <f>SUM(G35+G39+G44)</f>
        <v>203</v>
      </c>
      <c r="H45" s="71">
        <f>SUM(H35+H44)</f>
        <v>211</v>
      </c>
      <c r="I45" s="71">
        <f>SUM(I35+I39)</f>
        <v>20</v>
      </c>
      <c r="J45" s="71">
        <f>SUM(J35+J39+J44)</f>
        <v>3972</v>
      </c>
      <c r="K45" s="71"/>
      <c r="L45" s="71">
        <f>SUM(L35+L39+L44)</f>
        <v>202</v>
      </c>
      <c r="M45" s="71">
        <f>SUM(M35+M44)</f>
        <v>62</v>
      </c>
      <c r="N45" s="71">
        <f>SUM(N35+N39+N44)</f>
        <v>8988709</v>
      </c>
      <c r="O45" s="2"/>
      <c r="P45" s="2"/>
      <c r="Q45" s="2"/>
      <c r="R45" s="2"/>
    </row>
    <row r="46" spans="1:18" s="3" customFormat="1" ht="12.9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73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R421"/>
  <sheetViews>
    <sheetView topLeftCell="A7" zoomScaleNormal="100" zoomScaleSheetLayoutView="120" workbookViewId="0">
      <selection activeCell="Q12" sqref="Q12"/>
    </sheetView>
  </sheetViews>
  <sheetFormatPr defaultRowHeight="12.75" x14ac:dyDescent="0.2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0.28515625" style="14" bestFit="1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56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 t="s">
        <v>117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52</v>
      </c>
      <c r="B6" s="85"/>
      <c r="C6" s="84"/>
      <c r="D6" s="84"/>
      <c r="E6" s="84" t="s">
        <v>15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10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59"/>
      <c r="D10" s="59">
        <v>5</v>
      </c>
      <c r="E10" s="59">
        <v>5</v>
      </c>
      <c r="F10" s="37">
        <v>4</v>
      </c>
      <c r="G10" s="59"/>
      <c r="H10" s="37"/>
      <c r="I10" s="37"/>
      <c r="J10" s="37">
        <v>5</v>
      </c>
      <c r="K10" s="59"/>
      <c r="L10" s="59"/>
      <c r="M10" s="59"/>
      <c r="N10" s="59"/>
      <c r="O10" s="2"/>
      <c r="P10" s="2"/>
      <c r="Q10" s="2"/>
      <c r="R10" s="2"/>
    </row>
    <row r="11" spans="1:18" s="3" customFormat="1" ht="30" customHeight="1" x14ac:dyDescent="0.2">
      <c r="A11" s="76" t="s">
        <v>17</v>
      </c>
      <c r="B11" s="76"/>
      <c r="C11" s="37"/>
      <c r="D11" s="37">
        <v>5</v>
      </c>
      <c r="E11" s="37">
        <v>4</v>
      </c>
      <c r="F11" s="37"/>
      <c r="G11" s="37">
        <v>1</v>
      </c>
      <c r="H11" s="37"/>
      <c r="I11" s="37"/>
      <c r="J11" s="37">
        <v>5</v>
      </c>
      <c r="K11" s="37"/>
      <c r="L11" s="37"/>
      <c r="M11" s="37"/>
      <c r="N11" s="37"/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59"/>
      <c r="D12" s="59"/>
      <c r="E12" s="59"/>
      <c r="F12" s="59"/>
      <c r="G12" s="59"/>
      <c r="H12" s="37"/>
      <c r="I12" s="59"/>
      <c r="J12" s="59"/>
      <c r="K12" s="37"/>
      <c r="L12" s="59"/>
      <c r="M12" s="59"/>
      <c r="N12" s="59"/>
      <c r="O12" s="2"/>
      <c r="P12" s="2"/>
      <c r="Q12" s="2"/>
      <c r="R12" s="2"/>
    </row>
    <row r="13" spans="1:18" s="3" customFormat="1" ht="32.25" customHeight="1" x14ac:dyDescent="0.2">
      <c r="A13" s="76" t="s">
        <v>19</v>
      </c>
      <c r="B13" s="7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2"/>
      <c r="P13" s="2"/>
      <c r="Q13" s="2"/>
      <c r="R13" s="2"/>
    </row>
    <row r="14" spans="1:18" s="3" customFormat="1" ht="31.5" customHeight="1" x14ac:dyDescent="0.2">
      <c r="A14" s="76" t="s">
        <v>20</v>
      </c>
      <c r="B14" s="76"/>
      <c r="C14" s="59"/>
      <c r="D14" s="59">
        <v>15</v>
      </c>
      <c r="E14" s="59">
        <v>14</v>
      </c>
      <c r="F14" s="59">
        <v>13</v>
      </c>
      <c r="G14" s="59"/>
      <c r="H14" s="59"/>
      <c r="I14" s="59"/>
      <c r="J14" s="59">
        <v>14</v>
      </c>
      <c r="K14" s="59"/>
      <c r="L14" s="59">
        <v>1</v>
      </c>
      <c r="M14" s="37"/>
      <c r="N14" s="59"/>
      <c r="O14" s="2"/>
      <c r="P14" s="2"/>
      <c r="Q14" s="2"/>
      <c r="R14" s="2"/>
    </row>
    <row r="15" spans="1:18" s="3" customFormat="1" ht="30" customHeight="1" x14ac:dyDescent="0.2">
      <c r="A15" s="76" t="s">
        <v>21</v>
      </c>
      <c r="B15" s="76"/>
      <c r="C15" s="35"/>
      <c r="D15" s="59">
        <v>2</v>
      </c>
      <c r="E15" s="59">
        <v>2</v>
      </c>
      <c r="F15" s="59">
        <v>2</v>
      </c>
      <c r="G15" s="59"/>
      <c r="H15" s="59"/>
      <c r="I15" s="59"/>
      <c r="J15" s="59">
        <v>2</v>
      </c>
      <c r="K15" s="59"/>
      <c r="L15" s="59"/>
      <c r="M15" s="37"/>
      <c r="N15" s="59">
        <v>2000</v>
      </c>
      <c r="O15" s="2"/>
      <c r="P15" s="2"/>
      <c r="Q15" s="2"/>
      <c r="R15" s="2"/>
    </row>
    <row r="16" spans="1:18" s="3" customFormat="1" ht="27.75" customHeight="1" x14ac:dyDescent="0.2">
      <c r="A16" s="76" t="s">
        <v>22</v>
      </c>
      <c r="B16" s="76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2"/>
      <c r="P16" s="2"/>
      <c r="Q16" s="2"/>
      <c r="R16" s="2"/>
    </row>
    <row r="17" spans="1:18" s="3" customFormat="1" ht="15.75" x14ac:dyDescent="0.2">
      <c r="A17" s="83" t="s">
        <v>23</v>
      </c>
      <c r="B17" s="83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2"/>
      <c r="P17" s="2"/>
      <c r="Q17" s="2"/>
      <c r="R17" s="2"/>
    </row>
    <row r="18" spans="1:18" s="3" customFormat="1" ht="27" customHeight="1" x14ac:dyDescent="0.2">
      <c r="A18" s="76" t="s">
        <v>24</v>
      </c>
      <c r="B18" s="76"/>
      <c r="C18" s="59"/>
      <c r="D18" s="59">
        <v>34</v>
      </c>
      <c r="E18" s="59">
        <v>27</v>
      </c>
      <c r="F18" s="59">
        <v>26</v>
      </c>
      <c r="G18" s="59">
        <v>3</v>
      </c>
      <c r="H18" s="59">
        <v>3</v>
      </c>
      <c r="I18" s="59"/>
      <c r="J18" s="59">
        <v>33</v>
      </c>
      <c r="K18" s="59"/>
      <c r="L18" s="59">
        <v>1</v>
      </c>
      <c r="M18" s="59"/>
      <c r="N18" s="59">
        <v>132000</v>
      </c>
      <c r="O18" s="2"/>
      <c r="P18" s="2"/>
      <c r="Q18" s="2"/>
      <c r="R18" s="2"/>
    </row>
    <row r="19" spans="1:18" s="3" customFormat="1" ht="30" customHeight="1" x14ac:dyDescent="0.2">
      <c r="A19" s="76" t="s">
        <v>25</v>
      </c>
      <c r="B19" s="76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2"/>
      <c r="P19" s="2"/>
      <c r="Q19" s="2"/>
      <c r="R19" s="2"/>
    </row>
    <row r="20" spans="1:18" s="3" customFormat="1" ht="15.75" x14ac:dyDescent="0.2">
      <c r="A20" s="81" t="s">
        <v>26</v>
      </c>
      <c r="B20" s="81"/>
      <c r="C20" s="59"/>
      <c r="D20" s="59">
        <v>9</v>
      </c>
      <c r="E20" s="59">
        <v>6</v>
      </c>
      <c r="F20" s="59">
        <v>4</v>
      </c>
      <c r="G20" s="59">
        <v>1</v>
      </c>
      <c r="H20" s="59">
        <v>2</v>
      </c>
      <c r="I20" s="59"/>
      <c r="J20" s="59">
        <v>9</v>
      </c>
      <c r="K20" s="59"/>
      <c r="L20" s="59"/>
      <c r="M20" s="59"/>
      <c r="N20" s="59">
        <v>22000</v>
      </c>
      <c r="O20" s="2"/>
      <c r="P20" s="2"/>
      <c r="Q20" s="2"/>
      <c r="R20" s="2"/>
    </row>
    <row r="21" spans="1:18" s="3" customFormat="1" ht="27.75" customHeight="1" x14ac:dyDescent="0.2">
      <c r="A21" s="76" t="s">
        <v>27</v>
      </c>
      <c r="B21" s="76"/>
      <c r="C21" s="59"/>
      <c r="D21" s="59">
        <v>2</v>
      </c>
      <c r="E21" s="59">
        <v>1</v>
      </c>
      <c r="F21" s="59"/>
      <c r="G21" s="59"/>
      <c r="H21" s="59"/>
      <c r="I21" s="59"/>
      <c r="J21" s="59">
        <v>1</v>
      </c>
      <c r="K21" s="59"/>
      <c r="L21" s="59">
        <v>1</v>
      </c>
      <c r="M21" s="59"/>
      <c r="N21" s="59">
        <v>12000</v>
      </c>
      <c r="O21" s="2"/>
      <c r="P21" s="2"/>
      <c r="Q21" s="2"/>
      <c r="R21" s="2"/>
    </row>
    <row r="22" spans="1:18" s="3" customFormat="1" ht="35.25" customHeight="1" x14ac:dyDescent="0.2">
      <c r="A22" s="76" t="s">
        <v>28</v>
      </c>
      <c r="B22" s="76"/>
      <c r="C22" s="59"/>
      <c r="D22" s="59">
        <v>4</v>
      </c>
      <c r="E22" s="59">
        <v>1</v>
      </c>
      <c r="F22" s="59">
        <v>1</v>
      </c>
      <c r="G22" s="59"/>
      <c r="H22" s="59">
        <v>3</v>
      </c>
      <c r="I22" s="59"/>
      <c r="J22" s="59">
        <v>4</v>
      </c>
      <c r="K22" s="59"/>
      <c r="L22" s="59"/>
      <c r="M22" s="59"/>
      <c r="N22" s="59">
        <v>12000</v>
      </c>
      <c r="O22" s="2"/>
      <c r="P22" s="2"/>
      <c r="Q22" s="2"/>
      <c r="R22" s="2"/>
    </row>
    <row r="23" spans="1:18" s="3" customFormat="1" ht="28.5" customHeight="1" x14ac:dyDescent="0.2">
      <c r="A23" s="81" t="s">
        <v>29</v>
      </c>
      <c r="B23" s="81"/>
      <c r="C23" s="59">
        <v>2</v>
      </c>
      <c r="D23" s="59">
        <v>42</v>
      </c>
      <c r="E23" s="59">
        <v>33</v>
      </c>
      <c r="F23" s="59">
        <v>25</v>
      </c>
      <c r="G23" s="59">
        <v>7</v>
      </c>
      <c r="H23" s="59">
        <v>4</v>
      </c>
      <c r="I23" s="59"/>
      <c r="J23" s="59">
        <v>44</v>
      </c>
      <c r="K23" s="59"/>
      <c r="L23" s="59"/>
      <c r="M23" s="59"/>
      <c r="N23" s="59">
        <v>169000</v>
      </c>
      <c r="O23" s="2"/>
      <c r="P23" s="2"/>
      <c r="Q23" s="2"/>
      <c r="R23" s="2"/>
    </row>
    <row r="24" spans="1:18" s="3" customFormat="1" ht="27.75" customHeight="1" x14ac:dyDescent="0.2">
      <c r="A24" s="76" t="s">
        <v>30</v>
      </c>
      <c r="B24" s="76"/>
      <c r="C24" s="59"/>
      <c r="D24" s="59">
        <v>5</v>
      </c>
      <c r="E24" s="59">
        <v>3</v>
      </c>
      <c r="F24" s="59">
        <v>3</v>
      </c>
      <c r="G24" s="59"/>
      <c r="H24" s="59">
        <v>2</v>
      </c>
      <c r="I24" s="59"/>
      <c r="J24" s="59">
        <v>5</v>
      </c>
      <c r="K24" s="59"/>
      <c r="L24" s="59"/>
      <c r="M24" s="59"/>
      <c r="N24" s="59">
        <v>14000</v>
      </c>
      <c r="O24" s="2"/>
      <c r="P24" s="2"/>
      <c r="Q24" s="2"/>
      <c r="R24" s="2"/>
    </row>
    <row r="25" spans="1:18" s="3" customFormat="1" ht="29.25" customHeight="1" x14ac:dyDescent="0.2">
      <c r="A25" s="76" t="s">
        <v>31</v>
      </c>
      <c r="B25" s="76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2"/>
      <c r="P25" s="2"/>
      <c r="Q25" s="2"/>
      <c r="R25" s="2"/>
    </row>
    <row r="26" spans="1:18" s="3" customFormat="1" ht="24.75" customHeight="1" x14ac:dyDescent="0.2">
      <c r="A26" s="76" t="s">
        <v>32</v>
      </c>
      <c r="B26" s="76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2"/>
      <c r="P26" s="2"/>
      <c r="Q26" s="2"/>
      <c r="R26" s="2"/>
    </row>
    <row r="27" spans="1:18" s="3" customFormat="1" ht="33" customHeight="1" x14ac:dyDescent="0.2">
      <c r="A27" s="76" t="s">
        <v>33</v>
      </c>
      <c r="B27" s="76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2"/>
      <c r="P27" s="2"/>
      <c r="Q27" s="2"/>
      <c r="R27" s="2"/>
    </row>
    <row r="28" spans="1:18" s="3" customFormat="1" ht="27.75" customHeight="1" x14ac:dyDescent="0.2">
      <c r="A28" s="76" t="s">
        <v>34</v>
      </c>
      <c r="B28" s="76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2"/>
      <c r="P28" s="2"/>
      <c r="Q28" s="2"/>
      <c r="R28" s="2"/>
    </row>
    <row r="29" spans="1:18" s="3" customFormat="1" ht="42" customHeight="1" x14ac:dyDescent="0.2">
      <c r="A29" s="76" t="s">
        <v>35</v>
      </c>
      <c r="B29" s="76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2"/>
      <c r="P29" s="2"/>
      <c r="Q29" s="2"/>
      <c r="R29" s="2"/>
    </row>
    <row r="30" spans="1:18" s="3" customFormat="1" ht="56.25" customHeight="1" x14ac:dyDescent="0.2">
      <c r="A30" s="79" t="s">
        <v>36</v>
      </c>
      <c r="B30" s="7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2"/>
      <c r="P30" s="2"/>
      <c r="Q30" s="2"/>
      <c r="R30" s="2"/>
    </row>
    <row r="31" spans="1:18" s="3" customFormat="1" ht="29.25" customHeight="1" x14ac:dyDescent="0.2">
      <c r="A31" s="76" t="s">
        <v>53</v>
      </c>
      <c r="B31" s="76"/>
      <c r="C31" s="59"/>
      <c r="D31" s="59">
        <v>3</v>
      </c>
      <c r="E31" s="59">
        <v>3</v>
      </c>
      <c r="F31" s="59">
        <v>2</v>
      </c>
      <c r="G31" s="59"/>
      <c r="H31" s="59"/>
      <c r="I31" s="59"/>
      <c r="J31" s="59">
        <v>3</v>
      </c>
      <c r="K31" s="59"/>
      <c r="L31" s="59"/>
      <c r="M31" s="59"/>
      <c r="N31" s="59">
        <v>4000</v>
      </c>
      <c r="O31" s="2"/>
      <c r="P31" s="2"/>
      <c r="Q31" s="2"/>
      <c r="R31" s="2"/>
    </row>
    <row r="32" spans="1:18" s="3" customFormat="1" ht="38.25" customHeight="1" x14ac:dyDescent="0.2">
      <c r="A32" s="76" t="s">
        <v>37</v>
      </c>
      <c r="B32" s="76"/>
      <c r="C32" s="59">
        <v>3</v>
      </c>
      <c r="D32" s="59">
        <v>14</v>
      </c>
      <c r="E32" s="59">
        <v>9</v>
      </c>
      <c r="F32" s="59">
        <v>7</v>
      </c>
      <c r="G32" s="59"/>
      <c r="H32" s="59">
        <v>2</v>
      </c>
      <c r="I32" s="59">
        <v>2</v>
      </c>
      <c r="J32" s="59">
        <v>13</v>
      </c>
      <c r="K32" s="59"/>
      <c r="L32" s="59">
        <v>4</v>
      </c>
      <c r="M32" s="59"/>
      <c r="N32" s="59">
        <v>102673</v>
      </c>
      <c r="O32" s="2"/>
      <c r="P32" s="2"/>
      <c r="Q32" s="2"/>
      <c r="R32" s="2"/>
    </row>
    <row r="33" spans="1:18" s="3" customFormat="1" ht="27.75" customHeight="1" x14ac:dyDescent="0.2">
      <c r="A33" s="76" t="s">
        <v>38</v>
      </c>
      <c r="B33" s="76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2"/>
      <c r="P33" s="2"/>
      <c r="Q33" s="2"/>
      <c r="R33" s="2"/>
    </row>
    <row r="34" spans="1:18" s="3" customFormat="1" ht="15" customHeight="1" x14ac:dyDescent="0.2">
      <c r="A34" s="78" t="s">
        <v>39</v>
      </c>
      <c r="B34" s="78"/>
      <c r="C34" s="59">
        <v>4</v>
      </c>
      <c r="D34" s="59">
        <v>163</v>
      </c>
      <c r="E34" s="59">
        <v>108</v>
      </c>
      <c r="F34" s="59">
        <v>98</v>
      </c>
      <c r="G34" s="59">
        <v>38</v>
      </c>
      <c r="H34" s="59">
        <v>12</v>
      </c>
      <c r="I34" s="59">
        <v>4</v>
      </c>
      <c r="J34" s="59">
        <v>162</v>
      </c>
      <c r="K34" s="59"/>
      <c r="L34" s="59">
        <v>5</v>
      </c>
      <c r="M34" s="59">
        <v>1</v>
      </c>
      <c r="N34" s="59">
        <v>1214591</v>
      </c>
      <c r="O34" s="2"/>
      <c r="P34" s="2"/>
      <c r="Q34" s="2"/>
      <c r="R34" s="2"/>
    </row>
    <row r="35" spans="1:18" s="3" customFormat="1" ht="31.5" customHeight="1" x14ac:dyDescent="0.2">
      <c r="A35" s="89" t="s">
        <v>40</v>
      </c>
      <c r="B35" s="89"/>
      <c r="C35" s="65">
        <f t="shared" ref="C35:J35" si="0">SUM(C10:C34)</f>
        <v>9</v>
      </c>
      <c r="D35" s="65">
        <f t="shared" si="0"/>
        <v>303</v>
      </c>
      <c r="E35" s="65">
        <f t="shared" si="0"/>
        <v>216</v>
      </c>
      <c r="F35" s="65">
        <f t="shared" si="0"/>
        <v>185</v>
      </c>
      <c r="G35" s="65">
        <f t="shared" si="0"/>
        <v>50</v>
      </c>
      <c r="H35" s="65">
        <f t="shared" si="0"/>
        <v>28</v>
      </c>
      <c r="I35" s="65">
        <f t="shared" si="0"/>
        <v>6</v>
      </c>
      <c r="J35" s="65">
        <f t="shared" si="0"/>
        <v>300</v>
      </c>
      <c r="K35" s="65"/>
      <c r="L35" s="65">
        <f>SUM(L10:L34)</f>
        <v>12</v>
      </c>
      <c r="M35" s="65">
        <f>SUM(M10:M34)</f>
        <v>1</v>
      </c>
      <c r="N35" s="65">
        <f>SUM(N10:N34)</f>
        <v>1684264</v>
      </c>
      <c r="O35" s="2"/>
      <c r="P35" s="2"/>
      <c r="Q35" s="2"/>
      <c r="R35" s="2"/>
    </row>
    <row r="36" spans="1:18" s="3" customFormat="1" ht="25.5" customHeight="1" x14ac:dyDescent="0.2">
      <c r="A36" s="82" t="s">
        <v>44</v>
      </c>
      <c r="B36" s="9" t="s">
        <v>41</v>
      </c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2"/>
      <c r="P36" s="2"/>
      <c r="Q36" s="2"/>
      <c r="R36" s="2"/>
    </row>
    <row r="37" spans="1:18" s="3" customFormat="1" ht="38.25" x14ac:dyDescent="0.2">
      <c r="A37" s="82"/>
      <c r="B37" s="9" t="s">
        <v>42</v>
      </c>
      <c r="C37" s="60">
        <v>4</v>
      </c>
      <c r="D37" s="60">
        <v>45</v>
      </c>
      <c r="E37" s="60">
        <v>36</v>
      </c>
      <c r="F37" s="60">
        <v>26</v>
      </c>
      <c r="G37" s="60">
        <v>4</v>
      </c>
      <c r="H37" s="60">
        <v>8</v>
      </c>
      <c r="I37" s="60"/>
      <c r="J37" s="60">
        <v>48</v>
      </c>
      <c r="K37" s="61"/>
      <c r="L37" s="60">
        <v>1</v>
      </c>
      <c r="M37" s="61"/>
      <c r="N37" s="60">
        <v>79000</v>
      </c>
      <c r="O37" s="2"/>
      <c r="P37" s="2"/>
      <c r="Q37" s="2"/>
      <c r="R37" s="2"/>
    </row>
    <row r="38" spans="1:18" s="3" customFormat="1" ht="63.75" x14ac:dyDescent="0.2">
      <c r="A38" s="82"/>
      <c r="B38" s="9" t="s">
        <v>43</v>
      </c>
      <c r="C38" s="60"/>
      <c r="D38" s="60">
        <v>5</v>
      </c>
      <c r="E38" s="60">
        <v>2</v>
      </c>
      <c r="F38" s="60"/>
      <c r="G38" s="60">
        <v>2</v>
      </c>
      <c r="H38" s="60">
        <v>1</v>
      </c>
      <c r="I38" s="60"/>
      <c r="J38" s="60">
        <v>5</v>
      </c>
      <c r="K38" s="60"/>
      <c r="L38" s="60"/>
      <c r="M38" s="60"/>
      <c r="N38" s="61">
        <v>12000</v>
      </c>
      <c r="O38" s="2"/>
      <c r="P38" s="2"/>
      <c r="Q38" s="2"/>
      <c r="R38" s="2"/>
    </row>
    <row r="39" spans="1:18" s="3" customFormat="1" ht="47.25" customHeight="1" x14ac:dyDescent="0.2">
      <c r="A39" s="82"/>
      <c r="B39" s="66" t="s">
        <v>45</v>
      </c>
      <c r="C39" s="65">
        <f t="shared" ref="C39:H39" si="1">SUM(C37:C38)</f>
        <v>4</v>
      </c>
      <c r="D39" s="65">
        <f t="shared" si="1"/>
        <v>50</v>
      </c>
      <c r="E39" s="65">
        <f t="shared" si="1"/>
        <v>38</v>
      </c>
      <c r="F39" s="65">
        <f t="shared" si="1"/>
        <v>26</v>
      </c>
      <c r="G39" s="65">
        <f t="shared" si="1"/>
        <v>6</v>
      </c>
      <c r="H39" s="65">
        <f t="shared" si="1"/>
        <v>9</v>
      </c>
      <c r="I39" s="65"/>
      <c r="J39" s="65">
        <f>SUM(J37:J38)</f>
        <v>53</v>
      </c>
      <c r="K39" s="65"/>
      <c r="L39" s="65">
        <f>SUM(L37:L38)</f>
        <v>1</v>
      </c>
      <c r="M39" s="65"/>
      <c r="N39" s="65">
        <f>SUM(N37:N38)</f>
        <v>91000</v>
      </c>
      <c r="O39" s="2"/>
      <c r="P39" s="2"/>
      <c r="Q39" s="2"/>
      <c r="R39" s="2"/>
    </row>
    <row r="40" spans="1:18" s="3" customFormat="1" ht="38.25" x14ac:dyDescent="0.2">
      <c r="A40" s="82" t="s">
        <v>51</v>
      </c>
      <c r="B40" s="9" t="s">
        <v>46</v>
      </c>
      <c r="C40" s="60">
        <v>2</v>
      </c>
      <c r="D40" s="60">
        <v>81</v>
      </c>
      <c r="E40" s="36">
        <v>80</v>
      </c>
      <c r="F40" s="60">
        <v>75</v>
      </c>
      <c r="G40" s="60"/>
      <c r="H40" s="60">
        <v>3</v>
      </c>
      <c r="I40" s="60"/>
      <c r="J40" s="60">
        <v>83</v>
      </c>
      <c r="K40" s="60"/>
      <c r="L40" s="60"/>
      <c r="M40" s="60"/>
      <c r="N40" s="60">
        <v>190500</v>
      </c>
      <c r="O40" s="2"/>
      <c r="P40" s="2"/>
      <c r="Q40" s="2"/>
      <c r="R40" s="2"/>
    </row>
    <row r="41" spans="1:18" s="3" customFormat="1" ht="51" x14ac:dyDescent="0.2">
      <c r="A41" s="82"/>
      <c r="B41" s="9" t="s">
        <v>47</v>
      </c>
      <c r="C41" s="60"/>
      <c r="D41" s="60">
        <v>1</v>
      </c>
      <c r="E41" s="60">
        <v>1</v>
      </c>
      <c r="F41" s="60">
        <v>1</v>
      </c>
      <c r="G41" s="60"/>
      <c r="H41" s="60"/>
      <c r="I41" s="60"/>
      <c r="J41" s="60">
        <v>1</v>
      </c>
      <c r="K41" s="60"/>
      <c r="L41" s="60"/>
      <c r="M41" s="60"/>
      <c r="N41" s="60">
        <v>4000</v>
      </c>
      <c r="O41" s="2"/>
      <c r="P41" s="2"/>
      <c r="Q41" s="2"/>
      <c r="R41" s="2"/>
    </row>
    <row r="42" spans="1:18" s="3" customFormat="1" ht="51" x14ac:dyDescent="0.2">
      <c r="A42" s="82"/>
      <c r="B42" s="9" t="s">
        <v>48</v>
      </c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2"/>
      <c r="P42" s="2"/>
      <c r="Q42" s="2"/>
      <c r="R42" s="2"/>
    </row>
    <row r="43" spans="1:18" s="3" customFormat="1" ht="15.75" x14ac:dyDescent="0.2">
      <c r="A43" s="82"/>
      <c r="B43" s="9" t="s">
        <v>49</v>
      </c>
      <c r="C43" s="60">
        <v>1</v>
      </c>
      <c r="D43" s="60">
        <v>27</v>
      </c>
      <c r="E43" s="60">
        <v>25</v>
      </c>
      <c r="F43" s="60">
        <v>24</v>
      </c>
      <c r="G43" s="60">
        <v>2</v>
      </c>
      <c r="H43" s="60">
        <v>1</v>
      </c>
      <c r="I43" s="60"/>
      <c r="J43" s="60">
        <v>28</v>
      </c>
      <c r="K43" s="60"/>
      <c r="L43" s="60"/>
      <c r="M43" s="60"/>
      <c r="N43" s="60">
        <v>75000</v>
      </c>
      <c r="O43" s="2"/>
      <c r="P43" s="2"/>
      <c r="Q43" s="2"/>
      <c r="R43" s="2"/>
    </row>
    <row r="44" spans="1:18" s="3" customFormat="1" ht="25.5" x14ac:dyDescent="0.2">
      <c r="A44" s="82"/>
      <c r="B44" s="66" t="s">
        <v>50</v>
      </c>
      <c r="C44" s="65">
        <f t="shared" ref="C44:H44" si="2">SUM(C40:C43)</f>
        <v>3</v>
      </c>
      <c r="D44" s="65">
        <f t="shared" si="2"/>
        <v>109</v>
      </c>
      <c r="E44" s="65">
        <f t="shared" si="2"/>
        <v>106</v>
      </c>
      <c r="F44" s="65">
        <f t="shared" si="2"/>
        <v>100</v>
      </c>
      <c r="G44" s="65">
        <f t="shared" si="2"/>
        <v>2</v>
      </c>
      <c r="H44" s="65">
        <f t="shared" si="2"/>
        <v>4</v>
      </c>
      <c r="I44" s="65"/>
      <c r="J44" s="65">
        <f>SUM(J40:J43)</f>
        <v>112</v>
      </c>
      <c r="K44" s="65"/>
      <c r="L44" s="65"/>
      <c r="M44" s="65"/>
      <c r="N44" s="65">
        <f>SUM(N40:N43)</f>
        <v>269500</v>
      </c>
      <c r="O44" s="2"/>
      <c r="P44" s="2"/>
      <c r="Q44" s="2"/>
      <c r="R44" s="2"/>
    </row>
    <row r="45" spans="1:18" s="3" customFormat="1" ht="24.75" customHeight="1" x14ac:dyDescent="0.2">
      <c r="A45" s="88" t="s">
        <v>54</v>
      </c>
      <c r="B45" s="88"/>
      <c r="C45" s="65">
        <f>SUM(C35+C39+C44)</f>
        <v>16</v>
      </c>
      <c r="D45" s="65">
        <f t="shared" ref="D45:N45" si="3">SUM(D35+D39+D44)</f>
        <v>462</v>
      </c>
      <c r="E45" s="65">
        <f t="shared" si="3"/>
        <v>360</v>
      </c>
      <c r="F45" s="65">
        <f t="shared" si="3"/>
        <v>311</v>
      </c>
      <c r="G45" s="65">
        <f t="shared" si="3"/>
        <v>58</v>
      </c>
      <c r="H45" s="65">
        <f t="shared" si="3"/>
        <v>41</v>
      </c>
      <c r="I45" s="65">
        <f t="shared" si="3"/>
        <v>6</v>
      </c>
      <c r="J45" s="65">
        <f t="shared" si="3"/>
        <v>465</v>
      </c>
      <c r="K45" s="65"/>
      <c r="L45" s="65">
        <f t="shared" si="3"/>
        <v>13</v>
      </c>
      <c r="M45" s="65">
        <f t="shared" si="3"/>
        <v>1</v>
      </c>
      <c r="N45" s="65">
        <f t="shared" si="3"/>
        <v>2044764</v>
      </c>
      <c r="O45" s="2"/>
      <c r="P45" s="2"/>
      <c r="Q45" s="2"/>
      <c r="R45" s="2"/>
    </row>
    <row r="46" spans="1:18" s="3" customFormat="1" ht="12.9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421"/>
  <sheetViews>
    <sheetView zoomScaleNormal="100" zoomScaleSheetLayoutView="120" workbookViewId="0">
      <selection activeCell="Q8" sqref="Q8"/>
    </sheetView>
  </sheetViews>
  <sheetFormatPr defaultRowHeight="12.75" x14ac:dyDescent="0.2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0.28515625" style="14" bestFit="1" customWidth="1"/>
    <col min="16" max="16" width="9.28515625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57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 t="s">
        <v>118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52</v>
      </c>
      <c r="B6" s="85"/>
      <c r="C6" s="84"/>
      <c r="D6" s="84"/>
      <c r="E6" s="84" t="s">
        <v>15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10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59"/>
      <c r="D10" s="59">
        <v>9</v>
      </c>
      <c r="E10" s="59">
        <v>7</v>
      </c>
      <c r="F10" s="59">
        <v>5</v>
      </c>
      <c r="G10" s="59">
        <v>1</v>
      </c>
      <c r="H10" s="59"/>
      <c r="I10" s="59"/>
      <c r="J10" s="59">
        <v>8</v>
      </c>
      <c r="K10" s="59"/>
      <c r="L10" s="59">
        <v>1</v>
      </c>
      <c r="M10" s="59"/>
      <c r="N10" s="59">
        <v>4000</v>
      </c>
      <c r="O10" s="2"/>
      <c r="P10" s="2"/>
      <c r="Q10" s="2"/>
      <c r="R10" s="2"/>
    </row>
    <row r="11" spans="1:18" s="3" customFormat="1" ht="30" customHeight="1" x14ac:dyDescent="0.2">
      <c r="A11" s="76" t="s">
        <v>17</v>
      </c>
      <c r="B11" s="76"/>
      <c r="C11" s="59">
        <v>2</v>
      </c>
      <c r="D11" s="59">
        <v>18</v>
      </c>
      <c r="E11" s="59">
        <v>13</v>
      </c>
      <c r="F11" s="59">
        <v>12</v>
      </c>
      <c r="G11" s="59"/>
      <c r="H11" s="59">
        <v>1</v>
      </c>
      <c r="I11" s="59">
        <v>5</v>
      </c>
      <c r="J11" s="59">
        <v>19</v>
      </c>
      <c r="K11" s="59"/>
      <c r="L11" s="59">
        <v>1</v>
      </c>
      <c r="M11" s="59"/>
      <c r="N11" s="59">
        <v>4000</v>
      </c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59">
        <v>3</v>
      </c>
      <c r="D12" s="59"/>
      <c r="E12" s="59">
        <v>2</v>
      </c>
      <c r="F12" s="59">
        <v>2</v>
      </c>
      <c r="G12" s="59"/>
      <c r="H12" s="59"/>
      <c r="I12" s="59"/>
      <c r="J12" s="59">
        <v>2</v>
      </c>
      <c r="K12" s="59"/>
      <c r="L12" s="59">
        <v>1</v>
      </c>
      <c r="M12" s="59">
        <v>1</v>
      </c>
      <c r="N12" s="59"/>
      <c r="O12" s="2"/>
      <c r="P12" s="2"/>
      <c r="Q12" s="2"/>
      <c r="R12" s="2"/>
    </row>
    <row r="13" spans="1:18" s="3" customFormat="1" ht="32.25" customHeight="1" x14ac:dyDescent="0.2">
      <c r="A13" s="76" t="s">
        <v>19</v>
      </c>
      <c r="B13" s="76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2"/>
      <c r="P13" s="2"/>
      <c r="Q13" s="2"/>
      <c r="R13" s="2"/>
    </row>
    <row r="14" spans="1:18" s="3" customFormat="1" ht="31.5" customHeight="1" x14ac:dyDescent="0.2">
      <c r="A14" s="76" t="s">
        <v>20</v>
      </c>
      <c r="B14" s="76"/>
      <c r="C14" s="59">
        <v>1</v>
      </c>
      <c r="D14" s="59">
        <v>47</v>
      </c>
      <c r="E14" s="59">
        <v>44</v>
      </c>
      <c r="F14" s="59">
        <v>43</v>
      </c>
      <c r="G14" s="59">
        <v>2</v>
      </c>
      <c r="H14" s="59">
        <v>1</v>
      </c>
      <c r="I14" s="59"/>
      <c r="J14" s="59">
        <v>47</v>
      </c>
      <c r="K14" s="59"/>
      <c r="L14" s="59">
        <v>1</v>
      </c>
      <c r="M14" s="59">
        <v>1</v>
      </c>
      <c r="N14" s="59">
        <v>8800</v>
      </c>
      <c r="O14" s="2"/>
      <c r="P14" s="2"/>
      <c r="Q14" s="2"/>
      <c r="R14" s="2"/>
    </row>
    <row r="15" spans="1:18" s="3" customFormat="1" ht="30" customHeight="1" x14ac:dyDescent="0.2">
      <c r="A15" s="76" t="s">
        <v>21</v>
      </c>
      <c r="B15" s="76"/>
      <c r="C15" s="59"/>
      <c r="D15" s="59">
        <v>9</v>
      </c>
      <c r="E15" s="59">
        <v>8</v>
      </c>
      <c r="F15" s="59">
        <v>8</v>
      </c>
      <c r="G15" s="59"/>
      <c r="H15" s="59">
        <v>1</v>
      </c>
      <c r="I15" s="59"/>
      <c r="J15" s="59">
        <v>9</v>
      </c>
      <c r="K15" s="59"/>
      <c r="L15" s="59"/>
      <c r="M15" s="59"/>
      <c r="N15" s="59">
        <v>33000</v>
      </c>
      <c r="O15" s="2"/>
      <c r="P15" s="2"/>
      <c r="Q15" s="2"/>
      <c r="R15" s="2"/>
    </row>
    <row r="16" spans="1:18" s="3" customFormat="1" ht="27.75" customHeight="1" x14ac:dyDescent="0.2">
      <c r="A16" s="76" t="s">
        <v>22</v>
      </c>
      <c r="B16" s="76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2"/>
      <c r="P16" s="2"/>
      <c r="Q16" s="2"/>
      <c r="R16" s="2"/>
    </row>
    <row r="17" spans="1:18" s="3" customFormat="1" ht="15.75" x14ac:dyDescent="0.2">
      <c r="A17" s="83" t="s">
        <v>23</v>
      </c>
      <c r="B17" s="83"/>
      <c r="C17" s="59">
        <v>13</v>
      </c>
      <c r="D17" s="59">
        <v>70</v>
      </c>
      <c r="E17" s="59">
        <v>63</v>
      </c>
      <c r="F17" s="59">
        <v>63</v>
      </c>
      <c r="G17" s="59">
        <v>9</v>
      </c>
      <c r="H17" s="59">
        <v>6</v>
      </c>
      <c r="I17" s="59"/>
      <c r="J17" s="59">
        <v>78</v>
      </c>
      <c r="K17" s="59"/>
      <c r="L17" s="59">
        <v>5</v>
      </c>
      <c r="M17" s="59"/>
      <c r="N17" s="59">
        <v>284000</v>
      </c>
      <c r="O17" s="2"/>
      <c r="P17" s="2"/>
      <c r="Q17" s="2"/>
      <c r="R17" s="2"/>
    </row>
    <row r="18" spans="1:18" s="3" customFormat="1" ht="27" customHeight="1" x14ac:dyDescent="0.2">
      <c r="A18" s="76" t="s">
        <v>24</v>
      </c>
      <c r="B18" s="76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2"/>
      <c r="P18" s="2"/>
      <c r="Q18" s="2"/>
      <c r="R18" s="2"/>
    </row>
    <row r="19" spans="1:18" s="3" customFormat="1" ht="30" customHeight="1" x14ac:dyDescent="0.2">
      <c r="A19" s="90" t="s">
        <v>25</v>
      </c>
      <c r="B19" s="90"/>
      <c r="C19" s="60"/>
      <c r="D19" s="60">
        <v>10</v>
      </c>
      <c r="E19" s="60">
        <v>10</v>
      </c>
      <c r="F19" s="60">
        <v>8</v>
      </c>
      <c r="G19" s="60"/>
      <c r="H19" s="60"/>
      <c r="I19" s="60"/>
      <c r="J19" s="60">
        <v>10</v>
      </c>
      <c r="K19" s="60"/>
      <c r="L19" s="60"/>
      <c r="M19" s="60"/>
      <c r="N19" s="60">
        <v>53650</v>
      </c>
      <c r="O19" s="2"/>
      <c r="P19" s="2"/>
      <c r="Q19" s="2"/>
      <c r="R19" s="2"/>
    </row>
    <row r="20" spans="1:18" s="3" customFormat="1" ht="15.75" x14ac:dyDescent="0.2">
      <c r="A20" s="81" t="s">
        <v>26</v>
      </c>
      <c r="B20" s="81"/>
      <c r="C20" s="59">
        <v>4</v>
      </c>
      <c r="D20" s="59">
        <v>24</v>
      </c>
      <c r="E20" s="59">
        <v>15</v>
      </c>
      <c r="F20" s="59">
        <v>15</v>
      </c>
      <c r="G20" s="59">
        <v>7</v>
      </c>
      <c r="H20" s="59">
        <v>2</v>
      </c>
      <c r="I20" s="59"/>
      <c r="J20" s="59">
        <v>24</v>
      </c>
      <c r="K20" s="59"/>
      <c r="L20" s="59">
        <v>4</v>
      </c>
      <c r="M20" s="59">
        <v>3</v>
      </c>
      <c r="N20" s="59">
        <v>98600</v>
      </c>
      <c r="O20" s="2"/>
      <c r="P20" s="2"/>
      <c r="Q20" s="2"/>
      <c r="R20" s="2"/>
    </row>
    <row r="21" spans="1:18" s="3" customFormat="1" ht="27.75" customHeight="1" x14ac:dyDescent="0.2">
      <c r="A21" s="76" t="s">
        <v>27</v>
      </c>
      <c r="B21" s="76"/>
      <c r="C21" s="59"/>
      <c r="D21" s="59">
        <v>2</v>
      </c>
      <c r="E21" s="59">
        <v>1</v>
      </c>
      <c r="F21" s="59">
        <v>1</v>
      </c>
      <c r="G21" s="59">
        <v>1</v>
      </c>
      <c r="H21" s="59"/>
      <c r="I21" s="59"/>
      <c r="J21" s="59">
        <v>2</v>
      </c>
      <c r="K21" s="59"/>
      <c r="L21" s="59"/>
      <c r="M21" s="59"/>
      <c r="N21" s="59">
        <v>8000</v>
      </c>
      <c r="O21" s="2"/>
      <c r="P21" s="2"/>
      <c r="Q21" s="2"/>
      <c r="R21" s="2"/>
    </row>
    <row r="22" spans="1:18" s="3" customFormat="1" ht="35.25" customHeight="1" x14ac:dyDescent="0.2">
      <c r="A22" s="76" t="s">
        <v>28</v>
      </c>
      <c r="B22" s="76"/>
      <c r="C22" s="59"/>
      <c r="D22" s="59">
        <v>2</v>
      </c>
      <c r="E22" s="59">
        <v>2</v>
      </c>
      <c r="F22" s="59">
        <v>2</v>
      </c>
      <c r="G22" s="59"/>
      <c r="H22" s="59"/>
      <c r="I22" s="59"/>
      <c r="J22" s="59">
        <v>2</v>
      </c>
      <c r="K22" s="59"/>
      <c r="L22" s="59"/>
      <c r="M22" s="59"/>
      <c r="N22" s="59">
        <v>8000</v>
      </c>
      <c r="O22" s="2"/>
      <c r="P22" s="2"/>
      <c r="Q22" s="2"/>
      <c r="R22" s="2"/>
    </row>
    <row r="23" spans="1:18" s="3" customFormat="1" ht="28.5" customHeight="1" x14ac:dyDescent="0.2">
      <c r="A23" s="81" t="s">
        <v>29</v>
      </c>
      <c r="B23" s="81"/>
      <c r="C23" s="59"/>
      <c r="D23" s="59">
        <v>1</v>
      </c>
      <c r="E23" s="59">
        <v>1</v>
      </c>
      <c r="F23" s="59">
        <v>1</v>
      </c>
      <c r="G23" s="59"/>
      <c r="H23" s="59"/>
      <c r="I23" s="59"/>
      <c r="J23" s="59">
        <v>1</v>
      </c>
      <c r="K23" s="59"/>
      <c r="L23" s="59"/>
      <c r="M23" s="59"/>
      <c r="N23" s="59">
        <v>4000</v>
      </c>
      <c r="O23" s="2"/>
      <c r="P23" s="2"/>
      <c r="Q23" s="2"/>
      <c r="R23" s="2"/>
    </row>
    <row r="24" spans="1:18" s="3" customFormat="1" ht="27.75" customHeight="1" x14ac:dyDescent="0.2">
      <c r="A24" s="76" t="s">
        <v>30</v>
      </c>
      <c r="B24" s="76"/>
      <c r="C24" s="59">
        <v>5</v>
      </c>
      <c r="D24" s="59">
        <v>24</v>
      </c>
      <c r="E24" s="59">
        <v>10</v>
      </c>
      <c r="F24" s="59">
        <v>9</v>
      </c>
      <c r="G24" s="59">
        <v>7</v>
      </c>
      <c r="H24" s="59">
        <v>5</v>
      </c>
      <c r="I24" s="59">
        <v>2</v>
      </c>
      <c r="J24" s="59">
        <v>24</v>
      </c>
      <c r="K24" s="59"/>
      <c r="L24" s="59">
        <v>5</v>
      </c>
      <c r="M24" s="59">
        <v>1</v>
      </c>
      <c r="N24" s="59">
        <v>116500</v>
      </c>
      <c r="O24" s="2"/>
      <c r="P24" s="2"/>
      <c r="Q24" s="2"/>
      <c r="R24" s="2"/>
    </row>
    <row r="25" spans="1:18" s="3" customFormat="1" ht="29.25" customHeight="1" x14ac:dyDescent="0.2">
      <c r="A25" s="76" t="s">
        <v>31</v>
      </c>
      <c r="B25" s="76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2"/>
      <c r="P25" s="2"/>
      <c r="Q25" s="2"/>
      <c r="R25" s="2"/>
    </row>
    <row r="26" spans="1:18" s="3" customFormat="1" ht="24.75" customHeight="1" x14ac:dyDescent="0.2">
      <c r="A26" s="76" t="s">
        <v>32</v>
      </c>
      <c r="B26" s="76"/>
      <c r="C26" s="59"/>
      <c r="D26" s="59">
        <v>8</v>
      </c>
      <c r="E26" s="59">
        <v>6</v>
      </c>
      <c r="F26" s="59">
        <v>5</v>
      </c>
      <c r="G26" s="59">
        <v>2</v>
      </c>
      <c r="H26" s="59"/>
      <c r="I26" s="59"/>
      <c r="J26" s="59">
        <v>8</v>
      </c>
      <c r="K26" s="59"/>
      <c r="L26" s="59"/>
      <c r="M26" s="59"/>
      <c r="N26" s="59">
        <v>32000</v>
      </c>
      <c r="O26" s="2"/>
      <c r="P26" s="2"/>
      <c r="Q26" s="2"/>
      <c r="R26" s="2"/>
    </row>
    <row r="27" spans="1:18" s="3" customFormat="1" ht="33" customHeight="1" x14ac:dyDescent="0.2">
      <c r="A27" s="76" t="s">
        <v>33</v>
      </c>
      <c r="B27" s="76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2"/>
      <c r="P27" s="2"/>
      <c r="Q27" s="2"/>
      <c r="R27" s="2"/>
    </row>
    <row r="28" spans="1:18" s="3" customFormat="1" ht="27.75" customHeight="1" x14ac:dyDescent="0.2">
      <c r="A28" s="76" t="s">
        <v>34</v>
      </c>
      <c r="B28" s="76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2"/>
      <c r="P28" s="2"/>
      <c r="Q28" s="2"/>
      <c r="R28" s="2"/>
    </row>
    <row r="29" spans="1:18" s="3" customFormat="1" ht="42" customHeight="1" x14ac:dyDescent="0.2">
      <c r="A29" s="76" t="s">
        <v>35</v>
      </c>
      <c r="B29" s="76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2"/>
      <c r="P29" s="2"/>
      <c r="Q29" s="2"/>
      <c r="R29" s="2"/>
    </row>
    <row r="30" spans="1:18" s="3" customFormat="1" ht="56.25" customHeight="1" x14ac:dyDescent="0.2">
      <c r="A30" s="79" t="s">
        <v>36</v>
      </c>
      <c r="B30" s="79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2"/>
      <c r="P30" s="2"/>
      <c r="Q30" s="2"/>
      <c r="R30" s="2"/>
    </row>
    <row r="31" spans="1:18" s="3" customFormat="1" ht="29.25" customHeight="1" x14ac:dyDescent="0.2">
      <c r="A31" s="76" t="s">
        <v>53</v>
      </c>
      <c r="B31" s="76"/>
      <c r="C31" s="37"/>
      <c r="D31" s="37">
        <v>1</v>
      </c>
      <c r="E31" s="37">
        <v>1</v>
      </c>
      <c r="F31" s="37">
        <v>1</v>
      </c>
      <c r="G31" s="37"/>
      <c r="H31" s="37"/>
      <c r="I31" s="37"/>
      <c r="J31" s="37">
        <v>1</v>
      </c>
      <c r="K31" s="37"/>
      <c r="L31" s="37"/>
      <c r="M31" s="37"/>
      <c r="N31" s="37"/>
      <c r="O31" s="2"/>
      <c r="P31" s="2"/>
      <c r="Q31" s="2"/>
      <c r="R31" s="2"/>
    </row>
    <row r="32" spans="1:18" s="3" customFormat="1" ht="38.25" customHeight="1" x14ac:dyDescent="0.2">
      <c r="A32" s="76" t="s">
        <v>37</v>
      </c>
      <c r="B32" s="76"/>
      <c r="C32" s="37">
        <v>2</v>
      </c>
      <c r="D32" s="37">
        <v>31</v>
      </c>
      <c r="E32" s="37">
        <v>20</v>
      </c>
      <c r="F32" s="37">
        <v>12</v>
      </c>
      <c r="G32" s="37">
        <v>8</v>
      </c>
      <c r="H32" s="37">
        <v>3</v>
      </c>
      <c r="I32" s="37">
        <v>1</v>
      </c>
      <c r="J32" s="37">
        <v>32</v>
      </c>
      <c r="K32" s="37"/>
      <c r="L32" s="37">
        <v>1</v>
      </c>
      <c r="M32" s="37">
        <v>1</v>
      </c>
      <c r="N32" s="37">
        <v>205329</v>
      </c>
      <c r="O32" s="2"/>
      <c r="P32" s="2"/>
      <c r="Q32" s="2"/>
      <c r="R32" s="2"/>
    </row>
    <row r="33" spans="1:18" s="3" customFormat="1" ht="27.75" customHeight="1" x14ac:dyDescent="0.2">
      <c r="A33" s="76" t="s">
        <v>38</v>
      </c>
      <c r="B33" s="76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2"/>
      <c r="P33" s="2"/>
      <c r="Q33" s="2"/>
      <c r="R33" s="2"/>
    </row>
    <row r="34" spans="1:18" s="3" customFormat="1" ht="15" customHeight="1" x14ac:dyDescent="0.2">
      <c r="A34" s="78" t="s">
        <v>39</v>
      </c>
      <c r="B34" s="78"/>
      <c r="C34" s="59">
        <v>38</v>
      </c>
      <c r="D34" s="59">
        <v>829</v>
      </c>
      <c r="E34" s="59">
        <v>603</v>
      </c>
      <c r="F34" s="59">
        <v>563</v>
      </c>
      <c r="G34" s="59">
        <v>105</v>
      </c>
      <c r="H34" s="59">
        <v>113</v>
      </c>
      <c r="I34" s="59">
        <v>10</v>
      </c>
      <c r="J34" s="59">
        <v>831</v>
      </c>
      <c r="K34" s="59"/>
      <c r="L34" s="59">
        <v>36</v>
      </c>
      <c r="M34" s="59">
        <v>6</v>
      </c>
      <c r="N34" s="59">
        <v>3700519</v>
      </c>
      <c r="O34" s="2"/>
      <c r="P34" s="2"/>
      <c r="Q34" s="2"/>
      <c r="R34" s="2"/>
    </row>
    <row r="35" spans="1:18" s="3" customFormat="1" ht="31.5" customHeight="1" x14ac:dyDescent="0.2">
      <c r="A35" s="89" t="s">
        <v>40</v>
      </c>
      <c r="B35" s="89"/>
      <c r="C35" s="65">
        <f t="shared" ref="C35:J35" si="0">SUM(C10:C34)</f>
        <v>68</v>
      </c>
      <c r="D35" s="65">
        <f t="shared" si="0"/>
        <v>1085</v>
      </c>
      <c r="E35" s="65">
        <f t="shared" si="0"/>
        <v>806</v>
      </c>
      <c r="F35" s="65">
        <f t="shared" si="0"/>
        <v>750</v>
      </c>
      <c r="G35" s="65">
        <f t="shared" si="0"/>
        <v>142</v>
      </c>
      <c r="H35" s="65">
        <f t="shared" si="0"/>
        <v>132</v>
      </c>
      <c r="I35" s="65">
        <f t="shared" si="0"/>
        <v>18</v>
      </c>
      <c r="J35" s="65">
        <f t="shared" si="0"/>
        <v>1098</v>
      </c>
      <c r="K35" s="65"/>
      <c r="L35" s="65">
        <f>SUM(L10:L34)</f>
        <v>55</v>
      </c>
      <c r="M35" s="65">
        <f>SUM(M10:M34)</f>
        <v>13</v>
      </c>
      <c r="N35" s="65">
        <f>SUM(N10:N34)</f>
        <v>4560398</v>
      </c>
      <c r="O35" s="2"/>
      <c r="P35" s="2"/>
      <c r="Q35" s="2"/>
      <c r="R35" s="2"/>
    </row>
    <row r="36" spans="1:18" s="3" customFormat="1" ht="25.5" customHeight="1" x14ac:dyDescent="0.2">
      <c r="A36" s="82" t="s">
        <v>44</v>
      </c>
      <c r="B36" s="9" t="s">
        <v>41</v>
      </c>
      <c r="C36" s="60">
        <v>1</v>
      </c>
      <c r="D36" s="60"/>
      <c r="E36" s="60">
        <v>1</v>
      </c>
      <c r="F36" s="60">
        <v>1</v>
      </c>
      <c r="G36" s="60"/>
      <c r="H36" s="60"/>
      <c r="I36" s="60"/>
      <c r="J36" s="60">
        <v>1</v>
      </c>
      <c r="K36" s="60"/>
      <c r="L36" s="60"/>
      <c r="M36" s="60"/>
      <c r="N36" s="60"/>
      <c r="O36" s="2"/>
      <c r="P36" s="2"/>
      <c r="Q36" s="2"/>
      <c r="R36" s="2"/>
    </row>
    <row r="37" spans="1:18" s="3" customFormat="1" ht="38.25" x14ac:dyDescent="0.2">
      <c r="A37" s="82"/>
      <c r="B37" s="9" t="s">
        <v>42</v>
      </c>
      <c r="C37" s="60">
        <v>2</v>
      </c>
      <c r="D37" s="60">
        <v>83</v>
      </c>
      <c r="E37" s="60">
        <v>69</v>
      </c>
      <c r="F37" s="60">
        <v>64</v>
      </c>
      <c r="G37" s="60">
        <v>12</v>
      </c>
      <c r="H37" s="60">
        <v>1</v>
      </c>
      <c r="I37" s="60"/>
      <c r="J37" s="60">
        <v>82</v>
      </c>
      <c r="K37" s="61"/>
      <c r="L37" s="60">
        <v>3</v>
      </c>
      <c r="M37" s="61">
        <v>3</v>
      </c>
      <c r="N37" s="60">
        <v>214642</v>
      </c>
      <c r="O37" s="2"/>
      <c r="P37" s="2"/>
      <c r="Q37" s="2"/>
      <c r="R37" s="2"/>
    </row>
    <row r="38" spans="1:18" s="3" customFormat="1" ht="63.75" x14ac:dyDescent="0.2">
      <c r="A38" s="82"/>
      <c r="B38" s="9" t="s">
        <v>43</v>
      </c>
      <c r="C38" s="60">
        <v>1</v>
      </c>
      <c r="D38" s="60">
        <v>17</v>
      </c>
      <c r="E38" s="60">
        <v>11</v>
      </c>
      <c r="F38" s="60">
        <v>9</v>
      </c>
      <c r="G38" s="60">
        <v>4</v>
      </c>
      <c r="H38" s="60">
        <v>1</v>
      </c>
      <c r="I38" s="60">
        <v>2</v>
      </c>
      <c r="J38" s="60">
        <v>18</v>
      </c>
      <c r="K38" s="60"/>
      <c r="L38" s="60"/>
      <c r="M38" s="60"/>
      <c r="N38" s="61">
        <v>50000</v>
      </c>
      <c r="O38" s="2"/>
      <c r="P38" s="2"/>
      <c r="Q38" s="2"/>
      <c r="R38" s="2"/>
    </row>
    <row r="39" spans="1:18" s="3" customFormat="1" ht="47.25" customHeight="1" x14ac:dyDescent="0.2">
      <c r="A39" s="82"/>
      <c r="B39" s="66" t="s">
        <v>45</v>
      </c>
      <c r="C39" s="65">
        <f t="shared" ref="C39:J39" si="1">SUM(C36:C38)</f>
        <v>4</v>
      </c>
      <c r="D39" s="65">
        <f t="shared" si="1"/>
        <v>100</v>
      </c>
      <c r="E39" s="65">
        <f t="shared" si="1"/>
        <v>81</v>
      </c>
      <c r="F39" s="65">
        <f t="shared" si="1"/>
        <v>74</v>
      </c>
      <c r="G39" s="65">
        <f t="shared" si="1"/>
        <v>16</v>
      </c>
      <c r="H39" s="65">
        <f t="shared" si="1"/>
        <v>2</v>
      </c>
      <c r="I39" s="65">
        <f t="shared" si="1"/>
        <v>2</v>
      </c>
      <c r="J39" s="65">
        <f t="shared" si="1"/>
        <v>101</v>
      </c>
      <c r="K39" s="65"/>
      <c r="L39" s="65">
        <f>SUM(L36:L38)</f>
        <v>3</v>
      </c>
      <c r="M39" s="65">
        <f>SUM(M36:M38)</f>
        <v>3</v>
      </c>
      <c r="N39" s="65">
        <f>SUM(N36:N38)</f>
        <v>264642</v>
      </c>
      <c r="O39" s="2"/>
      <c r="P39" s="2"/>
      <c r="Q39" s="2"/>
      <c r="R39" s="2"/>
    </row>
    <row r="40" spans="1:18" s="3" customFormat="1" ht="38.25" x14ac:dyDescent="0.2">
      <c r="A40" s="82" t="s">
        <v>51</v>
      </c>
      <c r="B40" s="9" t="s">
        <v>46</v>
      </c>
      <c r="C40" s="37">
        <v>3</v>
      </c>
      <c r="D40" s="37">
        <v>140</v>
      </c>
      <c r="E40" s="37">
        <v>115</v>
      </c>
      <c r="F40" s="37">
        <v>114</v>
      </c>
      <c r="G40" s="37">
        <v>6</v>
      </c>
      <c r="H40" s="37">
        <v>13</v>
      </c>
      <c r="I40" s="37"/>
      <c r="J40" s="37">
        <v>134</v>
      </c>
      <c r="K40" s="37"/>
      <c r="L40" s="37">
        <v>9</v>
      </c>
      <c r="M40" s="37"/>
      <c r="N40" s="37">
        <v>352000</v>
      </c>
      <c r="O40" s="2"/>
      <c r="P40" s="2"/>
      <c r="Q40" s="2"/>
      <c r="R40" s="2"/>
    </row>
    <row r="41" spans="1:18" s="3" customFormat="1" ht="51" x14ac:dyDescent="0.2">
      <c r="A41" s="82"/>
      <c r="B41" s="9" t="s">
        <v>47</v>
      </c>
      <c r="C41" s="62"/>
      <c r="D41" s="62">
        <v>3</v>
      </c>
      <c r="E41" s="36">
        <v>3</v>
      </c>
      <c r="F41" s="62">
        <v>3</v>
      </c>
      <c r="G41" s="62"/>
      <c r="H41" s="62"/>
      <c r="I41" s="62"/>
      <c r="J41" s="62">
        <v>3</v>
      </c>
      <c r="K41" s="62"/>
      <c r="L41" s="62"/>
      <c r="M41" s="62"/>
      <c r="N41" s="62">
        <v>12000</v>
      </c>
      <c r="O41" s="2"/>
      <c r="P41" s="2"/>
      <c r="Q41" s="2"/>
      <c r="R41" s="2"/>
    </row>
    <row r="42" spans="1:18" s="3" customFormat="1" ht="51" x14ac:dyDescent="0.2">
      <c r="A42" s="82"/>
      <c r="B42" s="9" t="s">
        <v>48</v>
      </c>
      <c r="C42" s="60"/>
      <c r="D42" s="60">
        <v>6</v>
      </c>
      <c r="E42" s="60">
        <v>6</v>
      </c>
      <c r="F42" s="60">
        <v>5</v>
      </c>
      <c r="G42" s="60"/>
      <c r="H42" s="60"/>
      <c r="I42" s="60"/>
      <c r="J42" s="60">
        <v>6</v>
      </c>
      <c r="K42" s="60"/>
      <c r="L42" s="60"/>
      <c r="M42" s="60"/>
      <c r="N42" s="60">
        <v>20000</v>
      </c>
      <c r="O42" s="2"/>
      <c r="P42" s="2"/>
      <c r="Q42" s="2"/>
      <c r="R42" s="2"/>
    </row>
    <row r="43" spans="1:18" s="3" customFormat="1" ht="15.75" x14ac:dyDescent="0.2">
      <c r="A43" s="82"/>
      <c r="B43" s="9" t="s">
        <v>49</v>
      </c>
      <c r="C43" s="60">
        <v>3</v>
      </c>
      <c r="D43" s="60">
        <v>81</v>
      </c>
      <c r="E43" s="60">
        <v>59</v>
      </c>
      <c r="F43" s="60">
        <v>56</v>
      </c>
      <c r="G43" s="60">
        <v>15</v>
      </c>
      <c r="H43" s="60">
        <v>8</v>
      </c>
      <c r="I43" s="60"/>
      <c r="J43" s="60">
        <v>82</v>
      </c>
      <c r="K43" s="60"/>
      <c r="L43" s="60">
        <v>2</v>
      </c>
      <c r="M43" s="60">
        <v>2</v>
      </c>
      <c r="N43" s="60">
        <v>298560</v>
      </c>
      <c r="O43" s="2"/>
      <c r="P43" s="2"/>
      <c r="Q43" s="2"/>
      <c r="R43" s="2"/>
    </row>
    <row r="44" spans="1:18" s="3" customFormat="1" ht="25.5" x14ac:dyDescent="0.2">
      <c r="A44" s="82"/>
      <c r="B44" s="66" t="s">
        <v>50</v>
      </c>
      <c r="C44" s="65">
        <f t="shared" ref="C44:H44" si="2">SUM(C40:C43)</f>
        <v>6</v>
      </c>
      <c r="D44" s="65">
        <f t="shared" si="2"/>
        <v>230</v>
      </c>
      <c r="E44" s="65">
        <f t="shared" si="2"/>
        <v>183</v>
      </c>
      <c r="F44" s="65">
        <f t="shared" si="2"/>
        <v>178</v>
      </c>
      <c r="G44" s="65">
        <f t="shared" si="2"/>
        <v>21</v>
      </c>
      <c r="H44" s="65">
        <f t="shared" si="2"/>
        <v>21</v>
      </c>
      <c r="I44" s="65"/>
      <c r="J44" s="65">
        <f>SUM(J40:J43)</f>
        <v>225</v>
      </c>
      <c r="K44" s="65"/>
      <c r="L44" s="65">
        <f>SUM(L40:L43)</f>
        <v>11</v>
      </c>
      <c r="M44" s="65">
        <f>SUM(M40:M43)</f>
        <v>2</v>
      </c>
      <c r="N44" s="65">
        <f>SUM(N40:N43)</f>
        <v>682560</v>
      </c>
      <c r="O44" s="2"/>
      <c r="P44" s="2"/>
      <c r="Q44" s="2"/>
      <c r="R44" s="2"/>
    </row>
    <row r="45" spans="1:18" s="3" customFormat="1" ht="24.75" customHeight="1" x14ac:dyDescent="0.2">
      <c r="A45" s="88" t="s">
        <v>54</v>
      </c>
      <c r="B45" s="88"/>
      <c r="C45" s="65">
        <f>SUM(C35+C39+C44)</f>
        <v>78</v>
      </c>
      <c r="D45" s="65">
        <f t="shared" ref="D45:N45" si="3">SUM(D35+D39+D44)</f>
        <v>1415</v>
      </c>
      <c r="E45" s="65">
        <f t="shared" si="3"/>
        <v>1070</v>
      </c>
      <c r="F45" s="65">
        <f t="shared" si="3"/>
        <v>1002</v>
      </c>
      <c r="G45" s="65">
        <f t="shared" si="3"/>
        <v>179</v>
      </c>
      <c r="H45" s="65">
        <f t="shared" si="3"/>
        <v>155</v>
      </c>
      <c r="I45" s="65">
        <f t="shared" si="3"/>
        <v>20</v>
      </c>
      <c r="J45" s="65">
        <f t="shared" si="3"/>
        <v>1424</v>
      </c>
      <c r="K45" s="65"/>
      <c r="L45" s="65">
        <f t="shared" si="3"/>
        <v>69</v>
      </c>
      <c r="M45" s="65">
        <f t="shared" si="3"/>
        <v>18</v>
      </c>
      <c r="N45" s="65">
        <f t="shared" si="3"/>
        <v>5507600</v>
      </c>
      <c r="O45" s="2"/>
      <c r="P45" s="2"/>
      <c r="Q45" s="2"/>
      <c r="R45" s="2"/>
    </row>
    <row r="46" spans="1:18" s="3" customFormat="1" ht="28.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R421"/>
  <sheetViews>
    <sheetView zoomScaleNormal="100" zoomScaleSheetLayoutView="120" workbookViewId="0">
      <selection activeCell="N46" sqref="N46"/>
    </sheetView>
  </sheetViews>
  <sheetFormatPr defaultRowHeight="12.75" x14ac:dyDescent="0.2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1.5703125" style="14" bestFit="1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119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52</v>
      </c>
      <c r="B6" s="85"/>
      <c r="C6" s="84"/>
      <c r="D6" s="84"/>
      <c r="E6" s="84" t="s">
        <v>15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10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59">
        <v>1</v>
      </c>
      <c r="D10" s="59">
        <v>7</v>
      </c>
      <c r="E10" s="59">
        <v>6</v>
      </c>
      <c r="F10" s="59">
        <v>4</v>
      </c>
      <c r="G10" s="59"/>
      <c r="H10" s="59">
        <v>1</v>
      </c>
      <c r="I10" s="59"/>
      <c r="J10" s="59">
        <v>7</v>
      </c>
      <c r="K10" s="59"/>
      <c r="L10" s="59">
        <v>1</v>
      </c>
      <c r="M10" s="59"/>
      <c r="N10" s="59"/>
      <c r="O10" s="2"/>
      <c r="P10" s="2"/>
      <c r="Q10" s="2"/>
      <c r="R10" s="2"/>
    </row>
    <row r="11" spans="1:18" s="3" customFormat="1" ht="30" customHeight="1" x14ac:dyDescent="0.2">
      <c r="A11" s="76" t="s">
        <v>17</v>
      </c>
      <c r="B11" s="76"/>
      <c r="C11" s="59">
        <v>9</v>
      </c>
      <c r="D11" s="59">
        <v>17</v>
      </c>
      <c r="E11" s="59">
        <v>21</v>
      </c>
      <c r="F11" s="59">
        <v>17</v>
      </c>
      <c r="G11" s="59">
        <v>1</v>
      </c>
      <c r="H11" s="59">
        <v>3</v>
      </c>
      <c r="I11" s="59">
        <v>1</v>
      </c>
      <c r="J11" s="59">
        <v>26</v>
      </c>
      <c r="K11" s="59"/>
      <c r="L11" s="59"/>
      <c r="M11" s="59"/>
      <c r="N11" s="59"/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59"/>
      <c r="D12" s="59">
        <v>15</v>
      </c>
      <c r="E12" s="59">
        <v>5</v>
      </c>
      <c r="F12" s="59">
        <v>4</v>
      </c>
      <c r="G12" s="59">
        <v>1</v>
      </c>
      <c r="H12" s="59">
        <v>8</v>
      </c>
      <c r="I12" s="59">
        <v>1</v>
      </c>
      <c r="J12" s="59">
        <v>15</v>
      </c>
      <c r="K12" s="59"/>
      <c r="L12" s="59"/>
      <c r="M12" s="59"/>
      <c r="N12" s="59">
        <v>67000</v>
      </c>
      <c r="O12" s="2"/>
      <c r="P12" s="2"/>
      <c r="Q12" s="2"/>
      <c r="R12" s="2"/>
    </row>
    <row r="13" spans="1:18" s="3" customFormat="1" ht="32.25" customHeight="1" x14ac:dyDescent="0.2">
      <c r="A13" s="76" t="s">
        <v>19</v>
      </c>
      <c r="B13" s="76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2"/>
      <c r="P13" s="2"/>
      <c r="Q13" s="2"/>
      <c r="R13" s="2"/>
    </row>
    <row r="14" spans="1:18" s="3" customFormat="1" ht="31.5" customHeight="1" x14ac:dyDescent="0.2">
      <c r="A14" s="76" t="s">
        <v>20</v>
      </c>
      <c r="B14" s="76"/>
      <c r="C14" s="59">
        <v>7</v>
      </c>
      <c r="D14" s="59">
        <v>70</v>
      </c>
      <c r="E14" s="59">
        <v>49</v>
      </c>
      <c r="F14" s="59">
        <v>48</v>
      </c>
      <c r="G14" s="59">
        <v>7</v>
      </c>
      <c r="H14" s="59">
        <v>9</v>
      </c>
      <c r="I14" s="59"/>
      <c r="J14" s="59">
        <v>65</v>
      </c>
      <c r="K14" s="59"/>
      <c r="L14" s="59">
        <v>12</v>
      </c>
      <c r="M14" s="59"/>
      <c r="N14" s="59"/>
      <c r="O14" s="2"/>
      <c r="P14" s="2"/>
      <c r="Q14" s="2"/>
      <c r="R14" s="2"/>
    </row>
    <row r="15" spans="1:18" s="3" customFormat="1" ht="30" customHeight="1" x14ac:dyDescent="0.2">
      <c r="A15" s="76" t="s">
        <v>21</v>
      </c>
      <c r="B15" s="76"/>
      <c r="C15" s="59">
        <v>1</v>
      </c>
      <c r="D15" s="59">
        <v>10</v>
      </c>
      <c r="E15" s="59">
        <v>6</v>
      </c>
      <c r="F15" s="59">
        <v>6</v>
      </c>
      <c r="G15" s="59"/>
      <c r="H15" s="59">
        <v>5</v>
      </c>
      <c r="I15" s="59"/>
      <c r="J15" s="59">
        <v>11</v>
      </c>
      <c r="K15" s="59">
        <v>1</v>
      </c>
      <c r="L15" s="59"/>
      <c r="M15" s="59"/>
      <c r="N15" s="59">
        <v>12000</v>
      </c>
      <c r="O15" s="2"/>
      <c r="P15" s="2"/>
      <c r="Q15" s="2"/>
      <c r="R15" s="2"/>
    </row>
    <row r="16" spans="1:18" s="3" customFormat="1" ht="27.75" customHeight="1" x14ac:dyDescent="0.2">
      <c r="A16" s="76" t="s">
        <v>22</v>
      </c>
      <c r="B16" s="76"/>
      <c r="C16" s="59"/>
      <c r="D16" s="59">
        <v>12</v>
      </c>
      <c r="E16" s="59">
        <v>5</v>
      </c>
      <c r="F16" s="59">
        <v>5</v>
      </c>
      <c r="G16" s="59"/>
      <c r="H16" s="59">
        <v>5</v>
      </c>
      <c r="I16" s="59"/>
      <c r="J16" s="59">
        <v>10</v>
      </c>
      <c r="K16" s="59"/>
      <c r="L16" s="59">
        <v>2</v>
      </c>
      <c r="M16" s="59"/>
      <c r="N16" s="59">
        <v>37000</v>
      </c>
      <c r="O16" s="2"/>
      <c r="P16" s="2"/>
      <c r="Q16" s="2"/>
      <c r="R16" s="2"/>
    </row>
    <row r="17" spans="1:18" s="3" customFormat="1" ht="15.75" x14ac:dyDescent="0.2">
      <c r="A17" s="83" t="s">
        <v>23</v>
      </c>
      <c r="B17" s="83"/>
      <c r="C17" s="59">
        <v>11</v>
      </c>
      <c r="D17" s="59">
        <v>200</v>
      </c>
      <c r="E17" s="59">
        <v>145</v>
      </c>
      <c r="F17" s="59">
        <v>140</v>
      </c>
      <c r="G17" s="59">
        <v>8</v>
      </c>
      <c r="H17" s="59">
        <v>30</v>
      </c>
      <c r="I17" s="59">
        <v>3</v>
      </c>
      <c r="J17" s="59">
        <v>186</v>
      </c>
      <c r="K17" s="59">
        <v>16</v>
      </c>
      <c r="L17" s="59">
        <v>25</v>
      </c>
      <c r="M17" s="59"/>
      <c r="N17" s="59">
        <v>788000</v>
      </c>
      <c r="O17" s="2"/>
      <c r="P17" s="2"/>
      <c r="Q17" s="2"/>
      <c r="R17" s="2"/>
    </row>
    <row r="18" spans="1:18" s="3" customFormat="1" ht="27" customHeight="1" x14ac:dyDescent="0.2">
      <c r="A18" s="76" t="s">
        <v>24</v>
      </c>
      <c r="B18" s="76"/>
      <c r="C18" s="59" t="s">
        <v>122</v>
      </c>
      <c r="D18" s="59">
        <v>1</v>
      </c>
      <c r="E18" s="59"/>
      <c r="F18" s="59"/>
      <c r="G18" s="59"/>
      <c r="H18" s="59"/>
      <c r="I18" s="59"/>
      <c r="J18" s="59"/>
      <c r="K18" s="59"/>
      <c r="L18" s="59">
        <v>1</v>
      </c>
      <c r="M18" s="59"/>
      <c r="N18" s="59">
        <v>4000</v>
      </c>
      <c r="O18" s="2"/>
      <c r="P18" s="2"/>
      <c r="Q18" s="2"/>
      <c r="R18" s="2"/>
    </row>
    <row r="19" spans="1:18" s="3" customFormat="1" ht="30" customHeight="1" x14ac:dyDescent="0.2">
      <c r="A19" s="76" t="s">
        <v>25</v>
      </c>
      <c r="B19" s="76"/>
      <c r="C19" s="59">
        <v>20</v>
      </c>
      <c r="D19" s="59">
        <v>9</v>
      </c>
      <c r="E19" s="59">
        <v>16</v>
      </c>
      <c r="F19" s="59">
        <v>15</v>
      </c>
      <c r="G19" s="59"/>
      <c r="H19" s="59">
        <v>10</v>
      </c>
      <c r="I19" s="59">
        <v>1</v>
      </c>
      <c r="J19" s="59">
        <v>27</v>
      </c>
      <c r="K19" s="59">
        <v>6</v>
      </c>
      <c r="L19" s="59">
        <v>2</v>
      </c>
      <c r="M19" s="59"/>
      <c r="N19" s="59">
        <v>58240</v>
      </c>
      <c r="O19" s="2"/>
      <c r="P19" s="2"/>
      <c r="Q19" s="2"/>
      <c r="R19" s="2"/>
    </row>
    <row r="20" spans="1:18" s="3" customFormat="1" ht="15.75" x14ac:dyDescent="0.2">
      <c r="A20" s="81" t="s">
        <v>26</v>
      </c>
      <c r="B20" s="81"/>
      <c r="C20" s="59">
        <v>19</v>
      </c>
      <c r="D20" s="59">
        <v>52</v>
      </c>
      <c r="E20" s="59">
        <v>30</v>
      </c>
      <c r="F20" s="59">
        <v>19</v>
      </c>
      <c r="G20" s="59">
        <v>8</v>
      </c>
      <c r="H20" s="59">
        <v>27</v>
      </c>
      <c r="I20" s="59">
        <v>1</v>
      </c>
      <c r="J20" s="59">
        <v>66</v>
      </c>
      <c r="K20" s="59">
        <v>14</v>
      </c>
      <c r="L20" s="59">
        <v>5</v>
      </c>
      <c r="M20" s="59"/>
      <c r="N20" s="59">
        <v>204000</v>
      </c>
      <c r="O20" s="2"/>
      <c r="P20" s="2"/>
      <c r="Q20" s="2"/>
      <c r="R20" s="2"/>
    </row>
    <row r="21" spans="1:18" s="3" customFormat="1" ht="27.75" customHeight="1" x14ac:dyDescent="0.2">
      <c r="A21" s="76" t="s">
        <v>27</v>
      </c>
      <c r="B21" s="76"/>
      <c r="C21" s="59"/>
      <c r="D21" s="59">
        <v>1</v>
      </c>
      <c r="E21" s="59"/>
      <c r="F21" s="59"/>
      <c r="G21" s="59"/>
      <c r="H21" s="59"/>
      <c r="I21" s="59"/>
      <c r="J21" s="59"/>
      <c r="K21" s="59"/>
      <c r="L21" s="59">
        <v>1</v>
      </c>
      <c r="M21" s="59"/>
      <c r="N21" s="59"/>
      <c r="O21" s="2"/>
      <c r="P21" s="2"/>
      <c r="Q21" s="2"/>
      <c r="R21" s="2"/>
    </row>
    <row r="22" spans="1:18" s="3" customFormat="1" ht="35.25" customHeight="1" x14ac:dyDescent="0.2">
      <c r="A22" s="76" t="s">
        <v>28</v>
      </c>
      <c r="B22" s="76"/>
      <c r="C22" s="59">
        <v>1</v>
      </c>
      <c r="D22" s="59">
        <v>10</v>
      </c>
      <c r="E22" s="59">
        <v>2</v>
      </c>
      <c r="F22" s="59">
        <v>2</v>
      </c>
      <c r="G22" s="59"/>
      <c r="H22" s="59">
        <v>9</v>
      </c>
      <c r="I22" s="59"/>
      <c r="J22" s="59">
        <v>11</v>
      </c>
      <c r="K22" s="59">
        <v>2</v>
      </c>
      <c r="L22" s="59"/>
      <c r="M22" s="59"/>
      <c r="N22" s="59">
        <v>16000</v>
      </c>
      <c r="O22" s="2"/>
      <c r="P22" s="2"/>
      <c r="Q22" s="2"/>
      <c r="R22" s="2"/>
    </row>
    <row r="23" spans="1:18" s="3" customFormat="1" ht="28.5" customHeight="1" x14ac:dyDescent="0.2">
      <c r="A23" s="81" t="s">
        <v>29</v>
      </c>
      <c r="B23" s="81"/>
      <c r="C23" s="59"/>
      <c r="D23" s="59">
        <v>27</v>
      </c>
      <c r="E23" s="59">
        <v>16</v>
      </c>
      <c r="F23" s="59">
        <v>12</v>
      </c>
      <c r="G23" s="59">
        <v>3</v>
      </c>
      <c r="H23" s="59">
        <v>7</v>
      </c>
      <c r="I23" s="59"/>
      <c r="J23" s="59">
        <v>26</v>
      </c>
      <c r="K23" s="59"/>
      <c r="L23" s="59">
        <v>1</v>
      </c>
      <c r="M23" s="59"/>
      <c r="N23" s="59">
        <v>82000</v>
      </c>
      <c r="O23" s="2"/>
      <c r="P23" s="2"/>
      <c r="Q23" s="2"/>
      <c r="R23" s="2"/>
    </row>
    <row r="24" spans="1:18" s="3" customFormat="1" ht="27.75" customHeight="1" x14ac:dyDescent="0.2">
      <c r="A24" s="76" t="s">
        <v>30</v>
      </c>
      <c r="B24" s="76"/>
      <c r="C24" s="59">
        <v>19</v>
      </c>
      <c r="D24" s="59">
        <v>87</v>
      </c>
      <c r="E24" s="59">
        <v>60</v>
      </c>
      <c r="F24" s="59">
        <v>36</v>
      </c>
      <c r="G24" s="59">
        <v>8</v>
      </c>
      <c r="H24" s="59">
        <v>25</v>
      </c>
      <c r="I24" s="59">
        <v>4</v>
      </c>
      <c r="J24" s="59">
        <v>97</v>
      </c>
      <c r="K24" s="59"/>
      <c r="L24" s="59">
        <v>9</v>
      </c>
      <c r="M24" s="59"/>
      <c r="N24" s="59">
        <v>326000</v>
      </c>
      <c r="O24" s="2"/>
      <c r="P24" s="2"/>
      <c r="Q24" s="2"/>
      <c r="R24" s="2"/>
    </row>
    <row r="25" spans="1:18" s="3" customFormat="1" ht="29.25" customHeight="1" x14ac:dyDescent="0.2">
      <c r="A25" s="76" t="s">
        <v>31</v>
      </c>
      <c r="B25" s="76"/>
      <c r="C25" s="59"/>
      <c r="D25" s="59">
        <v>1</v>
      </c>
      <c r="E25" s="59">
        <v>1</v>
      </c>
      <c r="F25" s="59">
        <v>1</v>
      </c>
      <c r="G25" s="59"/>
      <c r="H25" s="59"/>
      <c r="I25" s="59"/>
      <c r="J25" s="59">
        <v>1</v>
      </c>
      <c r="K25" s="59"/>
      <c r="L25" s="59"/>
      <c r="M25" s="59"/>
      <c r="N25" s="59"/>
      <c r="O25" s="2"/>
      <c r="P25" s="2"/>
      <c r="Q25" s="2"/>
      <c r="R25" s="2"/>
    </row>
    <row r="26" spans="1:18" s="3" customFormat="1" ht="24.75" customHeight="1" x14ac:dyDescent="0.2">
      <c r="A26" s="76" t="s">
        <v>32</v>
      </c>
      <c r="B26" s="76"/>
      <c r="C26" s="59">
        <v>1</v>
      </c>
      <c r="D26" s="59">
        <v>16</v>
      </c>
      <c r="E26" s="59">
        <v>12</v>
      </c>
      <c r="F26" s="59">
        <v>10</v>
      </c>
      <c r="G26" s="59"/>
      <c r="H26" s="59">
        <v>5</v>
      </c>
      <c r="I26" s="59"/>
      <c r="J26" s="59">
        <v>17</v>
      </c>
      <c r="K26" s="59">
        <v>1</v>
      </c>
      <c r="L26" s="59"/>
      <c r="M26" s="59"/>
      <c r="N26" s="59">
        <v>64000</v>
      </c>
      <c r="O26" s="2"/>
      <c r="P26" s="2"/>
      <c r="Q26" s="2"/>
      <c r="R26" s="2"/>
    </row>
    <row r="27" spans="1:18" s="3" customFormat="1" ht="33" customHeight="1" x14ac:dyDescent="0.2">
      <c r="A27" s="76" t="s">
        <v>33</v>
      </c>
      <c r="B27" s="76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2"/>
      <c r="P27" s="2"/>
      <c r="Q27" s="2"/>
      <c r="R27" s="2"/>
    </row>
    <row r="28" spans="1:18" s="3" customFormat="1" ht="27.75" customHeight="1" x14ac:dyDescent="0.2">
      <c r="A28" s="76" t="s">
        <v>34</v>
      </c>
      <c r="B28" s="76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2"/>
      <c r="P28" s="2"/>
      <c r="Q28" s="2"/>
      <c r="R28" s="2"/>
    </row>
    <row r="29" spans="1:18" s="3" customFormat="1" ht="42" customHeight="1" x14ac:dyDescent="0.2">
      <c r="A29" s="76" t="s">
        <v>35</v>
      </c>
      <c r="B29" s="76"/>
      <c r="C29" s="37">
        <v>5</v>
      </c>
      <c r="D29" s="37">
        <v>33</v>
      </c>
      <c r="E29" s="37">
        <v>32</v>
      </c>
      <c r="F29" s="37">
        <v>32</v>
      </c>
      <c r="G29" s="37">
        <v>2</v>
      </c>
      <c r="H29" s="37">
        <v>1</v>
      </c>
      <c r="I29" s="37"/>
      <c r="J29" s="37">
        <v>35</v>
      </c>
      <c r="K29" s="37"/>
      <c r="L29" s="37">
        <v>3</v>
      </c>
      <c r="M29" s="37"/>
      <c r="N29" s="37">
        <v>86122</v>
      </c>
      <c r="O29" s="2"/>
      <c r="P29" s="2"/>
      <c r="Q29" s="2"/>
      <c r="R29" s="2"/>
    </row>
    <row r="30" spans="1:18" s="3" customFormat="1" ht="56.25" customHeight="1" x14ac:dyDescent="0.2">
      <c r="A30" s="79" t="s">
        <v>36</v>
      </c>
      <c r="B30" s="79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2"/>
      <c r="P30" s="2"/>
      <c r="Q30" s="2"/>
      <c r="R30" s="2"/>
    </row>
    <row r="31" spans="1:18" s="3" customFormat="1" ht="29.25" customHeight="1" x14ac:dyDescent="0.2">
      <c r="A31" s="76" t="s">
        <v>53</v>
      </c>
      <c r="B31" s="76"/>
      <c r="C31" s="37"/>
      <c r="D31" s="37">
        <v>5</v>
      </c>
      <c r="E31" s="37">
        <v>3</v>
      </c>
      <c r="F31" s="37">
        <v>1</v>
      </c>
      <c r="G31" s="37"/>
      <c r="H31" s="37">
        <v>2</v>
      </c>
      <c r="I31" s="37"/>
      <c r="J31" s="37">
        <v>5</v>
      </c>
      <c r="K31" s="37"/>
      <c r="L31" s="37"/>
      <c r="M31" s="37"/>
      <c r="N31" s="37">
        <v>12000</v>
      </c>
      <c r="O31" s="2"/>
      <c r="P31" s="2"/>
      <c r="Q31" s="2"/>
      <c r="R31" s="2"/>
    </row>
    <row r="32" spans="1:18" s="3" customFormat="1" ht="38.25" customHeight="1" x14ac:dyDescent="0.2">
      <c r="A32" s="76" t="s">
        <v>37</v>
      </c>
      <c r="B32" s="76"/>
      <c r="C32" s="37">
        <v>8</v>
      </c>
      <c r="D32" s="37">
        <v>96</v>
      </c>
      <c r="E32" s="37">
        <v>52</v>
      </c>
      <c r="F32" s="37">
        <v>37</v>
      </c>
      <c r="G32" s="37">
        <v>13</v>
      </c>
      <c r="H32" s="37">
        <v>19</v>
      </c>
      <c r="I32" s="37">
        <v>9</v>
      </c>
      <c r="J32" s="37">
        <v>93</v>
      </c>
      <c r="K32" s="37"/>
      <c r="L32" s="37">
        <v>11</v>
      </c>
      <c r="M32" s="37"/>
      <c r="N32" s="37">
        <v>383000</v>
      </c>
      <c r="O32" s="2"/>
      <c r="P32" s="2"/>
      <c r="Q32" s="2"/>
      <c r="R32" s="2"/>
    </row>
    <row r="33" spans="1:18" s="3" customFormat="1" ht="27.75" customHeight="1" x14ac:dyDescent="0.2">
      <c r="A33" s="76" t="s">
        <v>38</v>
      </c>
      <c r="B33" s="76"/>
      <c r="C33" s="37">
        <v>1</v>
      </c>
      <c r="D33" s="37">
        <v>2</v>
      </c>
      <c r="E33" s="37">
        <v>1</v>
      </c>
      <c r="F33" s="37">
        <v>1</v>
      </c>
      <c r="G33" s="37">
        <v>1</v>
      </c>
      <c r="H33" s="37"/>
      <c r="I33" s="37"/>
      <c r="J33" s="37">
        <v>2</v>
      </c>
      <c r="K33" s="37"/>
      <c r="L33" s="37">
        <v>1</v>
      </c>
      <c r="M33" s="37"/>
      <c r="N33" s="37"/>
      <c r="O33" s="2"/>
      <c r="P33" s="2"/>
      <c r="Q33" s="2"/>
      <c r="R33" s="2"/>
    </row>
    <row r="34" spans="1:18" s="3" customFormat="1" ht="15" customHeight="1" x14ac:dyDescent="0.2">
      <c r="A34" s="78" t="s">
        <v>39</v>
      </c>
      <c r="B34" s="78"/>
      <c r="C34" s="59">
        <v>125</v>
      </c>
      <c r="D34" s="59">
        <v>1271</v>
      </c>
      <c r="E34" s="59">
        <v>602</v>
      </c>
      <c r="F34" s="59">
        <v>510</v>
      </c>
      <c r="G34" s="59">
        <v>115</v>
      </c>
      <c r="H34" s="59">
        <v>189</v>
      </c>
      <c r="I34" s="59">
        <v>26</v>
      </c>
      <c r="J34" s="59">
        <v>932</v>
      </c>
      <c r="K34" s="59">
        <v>84</v>
      </c>
      <c r="L34" s="59">
        <v>464</v>
      </c>
      <c r="M34" s="59"/>
      <c r="N34" s="59">
        <v>7567759</v>
      </c>
      <c r="O34" s="2"/>
      <c r="P34" s="2"/>
      <c r="Q34" s="2"/>
      <c r="R34" s="2"/>
    </row>
    <row r="35" spans="1:18" s="3" customFormat="1" ht="31.5" customHeight="1" x14ac:dyDescent="0.2">
      <c r="A35" s="89" t="s">
        <v>40</v>
      </c>
      <c r="B35" s="89"/>
      <c r="C35" s="65">
        <v>228</v>
      </c>
      <c r="D35" s="65">
        <v>1942</v>
      </c>
      <c r="E35" s="65">
        <f>SUM(E10:E34)</f>
        <v>1064</v>
      </c>
      <c r="F35" s="65">
        <f>SUM(F10:F34)</f>
        <v>900</v>
      </c>
      <c r="G35" s="65">
        <f>SUM(G10:G34)</f>
        <v>167</v>
      </c>
      <c r="H35" s="65">
        <f>SUM(H10:H34)</f>
        <v>355</v>
      </c>
      <c r="I35" s="65">
        <v>46</v>
      </c>
      <c r="J35" s="65">
        <f>SUM(J10:J34)</f>
        <v>1632</v>
      </c>
      <c r="K35" s="65">
        <v>124</v>
      </c>
      <c r="L35" s="65">
        <f>SUM(L10:L34)</f>
        <v>538</v>
      </c>
      <c r="M35" s="65"/>
      <c r="N35" s="65">
        <f>SUM(N10:N34)</f>
        <v>9707121</v>
      </c>
      <c r="O35" s="2"/>
      <c r="P35" s="2"/>
      <c r="Q35" s="2"/>
      <c r="R35" s="2"/>
    </row>
    <row r="36" spans="1:18" s="3" customFormat="1" ht="25.5" customHeight="1" x14ac:dyDescent="0.2">
      <c r="A36" s="82" t="s">
        <v>44</v>
      </c>
      <c r="B36" s="9" t="s">
        <v>41</v>
      </c>
      <c r="C36" s="60">
        <v>6</v>
      </c>
      <c r="D36" s="60">
        <v>34</v>
      </c>
      <c r="E36" s="60">
        <v>23</v>
      </c>
      <c r="F36" s="60">
        <v>18</v>
      </c>
      <c r="G36" s="60">
        <v>3</v>
      </c>
      <c r="H36" s="60">
        <v>8</v>
      </c>
      <c r="I36" s="60"/>
      <c r="J36" s="60">
        <v>34</v>
      </c>
      <c r="K36" s="60">
        <v>2</v>
      </c>
      <c r="L36" s="60">
        <v>6</v>
      </c>
      <c r="M36" s="60"/>
      <c r="N36" s="60">
        <v>69336</v>
      </c>
      <c r="O36" s="2"/>
      <c r="P36" s="2"/>
      <c r="Q36" s="2"/>
      <c r="R36" s="2"/>
    </row>
    <row r="37" spans="1:18" s="3" customFormat="1" ht="38.25" x14ac:dyDescent="0.2">
      <c r="A37" s="82"/>
      <c r="B37" s="9" t="s">
        <v>42</v>
      </c>
      <c r="C37" s="60"/>
      <c r="D37" s="60">
        <v>69</v>
      </c>
      <c r="E37" s="60">
        <v>52</v>
      </c>
      <c r="F37" s="60">
        <v>39</v>
      </c>
      <c r="G37" s="60">
        <v>7</v>
      </c>
      <c r="H37" s="60">
        <v>6</v>
      </c>
      <c r="I37" s="60">
        <v>1</v>
      </c>
      <c r="J37" s="60">
        <v>66</v>
      </c>
      <c r="K37" s="61"/>
      <c r="L37" s="60">
        <v>3</v>
      </c>
      <c r="M37" s="61">
        <v>1</v>
      </c>
      <c r="N37" s="60">
        <v>239229</v>
      </c>
      <c r="O37" s="2"/>
      <c r="P37" s="2"/>
      <c r="Q37" s="2"/>
      <c r="R37" s="2"/>
    </row>
    <row r="38" spans="1:18" s="3" customFormat="1" ht="63.75" x14ac:dyDescent="0.2">
      <c r="A38" s="82"/>
      <c r="B38" s="9" t="s">
        <v>43</v>
      </c>
      <c r="C38" s="60">
        <v>4</v>
      </c>
      <c r="D38" s="60">
        <v>92</v>
      </c>
      <c r="E38" s="60">
        <v>61</v>
      </c>
      <c r="F38" s="60">
        <v>40</v>
      </c>
      <c r="G38" s="60">
        <v>2</v>
      </c>
      <c r="H38" s="60">
        <v>24</v>
      </c>
      <c r="I38" s="60">
        <v>8</v>
      </c>
      <c r="J38" s="60">
        <v>95</v>
      </c>
      <c r="K38" s="60">
        <v>4</v>
      </c>
      <c r="L38" s="60">
        <v>1</v>
      </c>
      <c r="M38" s="60">
        <v>4</v>
      </c>
      <c r="N38" s="61">
        <v>276000</v>
      </c>
      <c r="O38" s="2"/>
      <c r="P38" s="2"/>
      <c r="Q38" s="2"/>
      <c r="R38" s="2"/>
    </row>
    <row r="39" spans="1:18" s="3" customFormat="1" ht="47.25" customHeight="1" x14ac:dyDescent="0.2">
      <c r="A39" s="82"/>
      <c r="B39" s="66" t="s">
        <v>45</v>
      </c>
      <c r="C39" s="65">
        <v>10</v>
      </c>
      <c r="D39" s="65">
        <f>SUM(D36:D38)</f>
        <v>195</v>
      </c>
      <c r="E39" s="65">
        <f>SUM(E36:E38)</f>
        <v>136</v>
      </c>
      <c r="F39" s="65">
        <f>SUM(F36:F38)</f>
        <v>97</v>
      </c>
      <c r="G39" s="65">
        <v>12</v>
      </c>
      <c r="H39" s="65">
        <f>SUM(H36:H38)</f>
        <v>38</v>
      </c>
      <c r="I39" s="65">
        <v>9</v>
      </c>
      <c r="J39" s="65">
        <f>SUM(J36:J38)</f>
        <v>195</v>
      </c>
      <c r="K39" s="65">
        <v>6</v>
      </c>
      <c r="L39" s="65">
        <v>10</v>
      </c>
      <c r="M39" s="65">
        <v>5</v>
      </c>
      <c r="N39" s="65">
        <f>SUM(N36:N38)</f>
        <v>584565</v>
      </c>
      <c r="O39" s="2"/>
      <c r="P39" s="2"/>
      <c r="Q39" s="2"/>
      <c r="R39" s="2"/>
    </row>
    <row r="40" spans="1:18" s="3" customFormat="1" ht="38.25" x14ac:dyDescent="0.2">
      <c r="A40" s="82" t="s">
        <v>51</v>
      </c>
      <c r="B40" s="9" t="s">
        <v>46</v>
      </c>
      <c r="C40" s="37">
        <v>21</v>
      </c>
      <c r="D40" s="37">
        <v>434</v>
      </c>
      <c r="E40" s="37">
        <v>408</v>
      </c>
      <c r="F40" s="37">
        <v>403</v>
      </c>
      <c r="G40" s="37">
        <v>2</v>
      </c>
      <c r="H40" s="37">
        <v>26</v>
      </c>
      <c r="I40" s="37">
        <v>1</v>
      </c>
      <c r="J40" s="37">
        <v>437</v>
      </c>
      <c r="K40" s="37">
        <v>2</v>
      </c>
      <c r="L40" s="37">
        <v>18</v>
      </c>
      <c r="M40" s="37">
        <v>1</v>
      </c>
      <c r="N40" s="37">
        <v>837000</v>
      </c>
      <c r="O40" s="2"/>
      <c r="P40" s="2"/>
      <c r="Q40" s="2"/>
      <c r="R40" s="2"/>
    </row>
    <row r="41" spans="1:18" s="3" customFormat="1" ht="51" x14ac:dyDescent="0.2">
      <c r="A41" s="82"/>
      <c r="B41" s="9" t="s">
        <v>47</v>
      </c>
      <c r="C41" s="62">
        <v>1</v>
      </c>
      <c r="D41" s="62">
        <v>9</v>
      </c>
      <c r="E41" s="36">
        <v>3</v>
      </c>
      <c r="F41" s="62">
        <v>2</v>
      </c>
      <c r="G41" s="62"/>
      <c r="H41" s="62">
        <v>5</v>
      </c>
      <c r="I41" s="62"/>
      <c r="J41" s="62">
        <v>8</v>
      </c>
      <c r="K41" s="62"/>
      <c r="L41" s="62">
        <v>2</v>
      </c>
      <c r="M41" s="62"/>
      <c r="N41" s="62">
        <v>51000</v>
      </c>
      <c r="O41" s="2"/>
      <c r="P41" s="2"/>
      <c r="Q41" s="2"/>
      <c r="R41" s="2"/>
    </row>
    <row r="42" spans="1:18" s="3" customFormat="1" ht="51" x14ac:dyDescent="0.2">
      <c r="A42" s="82"/>
      <c r="B42" s="9" t="s">
        <v>48</v>
      </c>
      <c r="C42" s="60"/>
      <c r="D42" s="60">
        <v>25</v>
      </c>
      <c r="E42" s="60">
        <v>21</v>
      </c>
      <c r="F42" s="60">
        <v>21</v>
      </c>
      <c r="G42" s="60"/>
      <c r="H42" s="60">
        <v>4</v>
      </c>
      <c r="I42" s="60"/>
      <c r="J42" s="60">
        <v>25</v>
      </c>
      <c r="K42" s="60"/>
      <c r="L42" s="60"/>
      <c r="M42" s="60"/>
      <c r="N42" s="60">
        <v>71000</v>
      </c>
      <c r="O42" s="2"/>
      <c r="P42" s="2"/>
      <c r="Q42" s="2"/>
      <c r="R42" s="2"/>
    </row>
    <row r="43" spans="1:18" s="3" customFormat="1" ht="15.75" x14ac:dyDescent="0.2">
      <c r="A43" s="82"/>
      <c r="B43" s="9" t="s">
        <v>49</v>
      </c>
      <c r="C43" s="60">
        <v>8</v>
      </c>
      <c r="D43" s="60">
        <v>133</v>
      </c>
      <c r="E43" s="60">
        <v>99</v>
      </c>
      <c r="F43" s="60">
        <v>91</v>
      </c>
      <c r="G43" s="60">
        <v>5</v>
      </c>
      <c r="H43" s="60">
        <v>23</v>
      </c>
      <c r="I43" s="60"/>
      <c r="J43" s="60">
        <v>127</v>
      </c>
      <c r="K43" s="60">
        <v>1</v>
      </c>
      <c r="L43" s="60">
        <v>14</v>
      </c>
      <c r="M43" s="60">
        <v>2</v>
      </c>
      <c r="N43" s="60">
        <v>383000</v>
      </c>
      <c r="O43" s="2"/>
      <c r="P43" s="2"/>
      <c r="Q43" s="2"/>
      <c r="R43" s="2"/>
    </row>
    <row r="44" spans="1:18" s="3" customFormat="1" ht="25.5" x14ac:dyDescent="0.2">
      <c r="A44" s="82"/>
      <c r="B44" s="66" t="s">
        <v>50</v>
      </c>
      <c r="C44" s="65">
        <v>30</v>
      </c>
      <c r="D44" s="65">
        <f>SUM(D40:D43)</f>
        <v>601</v>
      </c>
      <c r="E44" s="65">
        <f>SUM(E40:E43)</f>
        <v>531</v>
      </c>
      <c r="F44" s="65">
        <f>SUM(F40:F43)</f>
        <v>517</v>
      </c>
      <c r="G44" s="65">
        <v>7</v>
      </c>
      <c r="H44" s="65">
        <f>SUM(H40:H43)</f>
        <v>58</v>
      </c>
      <c r="I44" s="65">
        <v>1</v>
      </c>
      <c r="J44" s="65">
        <f>SUM(J40:J43)</f>
        <v>597</v>
      </c>
      <c r="K44" s="65">
        <v>3</v>
      </c>
      <c r="L44" s="65">
        <f>SUM(L40:L43)</f>
        <v>34</v>
      </c>
      <c r="M44" s="65">
        <v>3</v>
      </c>
      <c r="N44" s="65">
        <f>SUM(N40:N43)</f>
        <v>1342000</v>
      </c>
      <c r="O44" s="2"/>
      <c r="P44" s="2"/>
      <c r="Q44" s="2"/>
      <c r="R44" s="2"/>
    </row>
    <row r="45" spans="1:18" s="3" customFormat="1" ht="24.75" customHeight="1" x14ac:dyDescent="0.2">
      <c r="A45" s="88" t="s">
        <v>54</v>
      </c>
      <c r="B45" s="88"/>
      <c r="C45" s="65">
        <f t="shared" ref="C45:L45" si="0">SUM(C35+C39+C44)</f>
        <v>268</v>
      </c>
      <c r="D45" s="65">
        <f t="shared" si="0"/>
        <v>2738</v>
      </c>
      <c r="E45" s="65">
        <f t="shared" si="0"/>
        <v>1731</v>
      </c>
      <c r="F45" s="65">
        <f t="shared" si="0"/>
        <v>1514</v>
      </c>
      <c r="G45" s="65">
        <f t="shared" si="0"/>
        <v>186</v>
      </c>
      <c r="H45" s="65">
        <f t="shared" si="0"/>
        <v>451</v>
      </c>
      <c r="I45" s="65">
        <f t="shared" si="0"/>
        <v>56</v>
      </c>
      <c r="J45" s="65">
        <f t="shared" si="0"/>
        <v>2424</v>
      </c>
      <c r="K45" s="65">
        <f t="shared" si="0"/>
        <v>133</v>
      </c>
      <c r="L45" s="65">
        <f t="shared" si="0"/>
        <v>582</v>
      </c>
      <c r="M45" s="65">
        <v>8</v>
      </c>
      <c r="N45" s="65">
        <f>SUM(N35+N39+N44)</f>
        <v>11633686</v>
      </c>
      <c r="O45" s="2"/>
      <c r="P45" s="2"/>
      <c r="Q45" s="2"/>
      <c r="R45" s="2"/>
    </row>
    <row r="46" spans="1:18" s="3" customFormat="1" ht="28.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R421"/>
  <sheetViews>
    <sheetView zoomScaleNormal="100" zoomScaleSheetLayoutView="120" workbookViewId="0">
      <selection activeCell="K48" sqref="K48"/>
    </sheetView>
  </sheetViews>
  <sheetFormatPr defaultRowHeight="12.75" x14ac:dyDescent="0.2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0.28515625" style="14" bestFit="1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58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 t="s">
        <v>120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52</v>
      </c>
      <c r="B6" s="85"/>
      <c r="C6" s="84"/>
      <c r="D6" s="84"/>
      <c r="E6" s="84" t="s">
        <v>15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10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59">
        <v>2</v>
      </c>
      <c r="D10" s="59">
        <v>16</v>
      </c>
      <c r="E10" s="59">
        <v>9</v>
      </c>
      <c r="F10" s="59">
        <v>4</v>
      </c>
      <c r="G10" s="59">
        <v>1</v>
      </c>
      <c r="H10" s="59">
        <v>6</v>
      </c>
      <c r="I10" s="59">
        <v>1</v>
      </c>
      <c r="J10" s="59">
        <v>17</v>
      </c>
      <c r="K10" s="59"/>
      <c r="L10" s="59">
        <v>1</v>
      </c>
      <c r="M10" s="59"/>
      <c r="N10" s="59"/>
      <c r="O10" s="2"/>
      <c r="P10" s="2"/>
      <c r="Q10" s="2"/>
      <c r="R10" s="2"/>
    </row>
    <row r="11" spans="1:18" s="3" customFormat="1" ht="30" customHeight="1" x14ac:dyDescent="0.2">
      <c r="A11" s="76" t="s">
        <v>17</v>
      </c>
      <c r="B11" s="76"/>
      <c r="C11" s="59">
        <v>6</v>
      </c>
      <c r="D11" s="59">
        <v>47</v>
      </c>
      <c r="E11" s="59">
        <v>41</v>
      </c>
      <c r="F11" s="59">
        <v>41</v>
      </c>
      <c r="G11" s="59">
        <v>6</v>
      </c>
      <c r="H11" s="59">
        <v>4</v>
      </c>
      <c r="I11" s="59"/>
      <c r="J11" s="59">
        <v>51</v>
      </c>
      <c r="K11" s="59"/>
      <c r="L11" s="59">
        <v>2</v>
      </c>
      <c r="M11" s="59"/>
      <c r="N11" s="59"/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2"/>
      <c r="P12" s="2"/>
      <c r="Q12" s="2"/>
      <c r="R12" s="2"/>
    </row>
    <row r="13" spans="1:18" s="3" customFormat="1" ht="32.25" customHeight="1" x14ac:dyDescent="0.2">
      <c r="A13" s="76" t="s">
        <v>19</v>
      </c>
      <c r="B13" s="76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2"/>
      <c r="P13" s="2"/>
      <c r="Q13" s="2"/>
      <c r="R13" s="2"/>
    </row>
    <row r="14" spans="1:18" s="3" customFormat="1" ht="31.5" customHeight="1" x14ac:dyDescent="0.2">
      <c r="A14" s="76" t="s">
        <v>20</v>
      </c>
      <c r="B14" s="76"/>
      <c r="C14" s="59"/>
      <c r="D14" s="59">
        <v>26</v>
      </c>
      <c r="E14" s="59">
        <v>21</v>
      </c>
      <c r="F14" s="59">
        <v>10</v>
      </c>
      <c r="G14" s="59">
        <v>1</v>
      </c>
      <c r="H14" s="59">
        <v>4</v>
      </c>
      <c r="I14" s="59"/>
      <c r="J14" s="59">
        <v>26</v>
      </c>
      <c r="K14" s="59"/>
      <c r="L14" s="59"/>
      <c r="M14" s="59"/>
      <c r="N14" s="59"/>
      <c r="O14" s="2"/>
      <c r="P14" s="2"/>
      <c r="Q14" s="2"/>
      <c r="R14" s="2"/>
    </row>
    <row r="15" spans="1:18" s="3" customFormat="1" ht="30" customHeight="1" x14ac:dyDescent="0.2">
      <c r="A15" s="76" t="s">
        <v>21</v>
      </c>
      <c r="B15" s="76"/>
      <c r="C15" s="59"/>
      <c r="D15" s="59">
        <v>3</v>
      </c>
      <c r="E15" s="59">
        <v>2</v>
      </c>
      <c r="F15" s="59"/>
      <c r="G15" s="59">
        <v>1</v>
      </c>
      <c r="H15" s="59"/>
      <c r="I15" s="59"/>
      <c r="J15" s="59">
        <v>3</v>
      </c>
      <c r="K15" s="59"/>
      <c r="L15" s="59"/>
      <c r="M15" s="59"/>
      <c r="N15" s="59">
        <v>8000</v>
      </c>
      <c r="O15" s="2"/>
      <c r="P15" s="2"/>
      <c r="Q15" s="2"/>
      <c r="R15" s="2"/>
    </row>
    <row r="16" spans="1:18" s="3" customFormat="1" ht="27.75" customHeight="1" x14ac:dyDescent="0.2">
      <c r="A16" s="76" t="s">
        <v>22</v>
      </c>
      <c r="B16" s="76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2"/>
      <c r="P16" s="2"/>
      <c r="Q16" s="2"/>
      <c r="R16" s="2"/>
    </row>
    <row r="17" spans="1:18" s="3" customFormat="1" ht="15.75" x14ac:dyDescent="0.2">
      <c r="A17" s="83" t="s">
        <v>23</v>
      </c>
      <c r="B17" s="83"/>
      <c r="C17" s="59">
        <v>5</v>
      </c>
      <c r="D17" s="59">
        <v>56</v>
      </c>
      <c r="E17" s="59">
        <v>37</v>
      </c>
      <c r="F17" s="59">
        <v>37</v>
      </c>
      <c r="G17" s="59">
        <v>9</v>
      </c>
      <c r="H17" s="59">
        <v>10</v>
      </c>
      <c r="I17" s="59"/>
      <c r="J17" s="59">
        <v>56</v>
      </c>
      <c r="K17" s="59"/>
      <c r="L17" s="59">
        <v>5</v>
      </c>
      <c r="M17" s="59"/>
      <c r="N17" s="59">
        <v>228000</v>
      </c>
      <c r="O17" s="2"/>
      <c r="P17" s="2"/>
      <c r="Q17" s="2"/>
      <c r="R17" s="2"/>
    </row>
    <row r="18" spans="1:18" s="3" customFormat="1" ht="27" customHeight="1" x14ac:dyDescent="0.2">
      <c r="A18" s="76" t="s">
        <v>24</v>
      </c>
      <c r="B18" s="76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2"/>
      <c r="P18" s="2"/>
      <c r="Q18" s="2"/>
      <c r="R18" s="2"/>
    </row>
    <row r="19" spans="1:18" s="3" customFormat="1" ht="30" customHeight="1" x14ac:dyDescent="0.2">
      <c r="A19" s="76" t="s">
        <v>25</v>
      </c>
      <c r="B19" s="76"/>
      <c r="C19" s="59"/>
      <c r="D19" s="59">
        <v>5</v>
      </c>
      <c r="E19" s="59">
        <v>3</v>
      </c>
      <c r="F19" s="59">
        <v>1</v>
      </c>
      <c r="G19" s="59"/>
      <c r="H19" s="59">
        <v>1</v>
      </c>
      <c r="I19" s="59"/>
      <c r="J19" s="59">
        <v>4</v>
      </c>
      <c r="K19" s="59"/>
      <c r="L19" s="59">
        <v>1</v>
      </c>
      <c r="M19" s="59"/>
      <c r="N19" s="59">
        <v>20000</v>
      </c>
      <c r="O19" s="2"/>
      <c r="P19" s="2"/>
      <c r="Q19" s="2"/>
      <c r="R19" s="2"/>
    </row>
    <row r="20" spans="1:18" s="3" customFormat="1" ht="15.75" x14ac:dyDescent="0.2">
      <c r="A20" s="81" t="s">
        <v>26</v>
      </c>
      <c r="B20" s="81"/>
      <c r="C20" s="59">
        <v>1</v>
      </c>
      <c r="D20" s="59">
        <v>6</v>
      </c>
      <c r="E20" s="59">
        <v>2</v>
      </c>
      <c r="F20" s="59">
        <v>2</v>
      </c>
      <c r="G20" s="59">
        <v>3</v>
      </c>
      <c r="H20" s="59">
        <v>2</v>
      </c>
      <c r="I20" s="59"/>
      <c r="J20" s="59">
        <v>7</v>
      </c>
      <c r="K20" s="59"/>
      <c r="L20" s="59"/>
      <c r="M20" s="59"/>
      <c r="N20" s="59">
        <v>28000</v>
      </c>
      <c r="O20" s="2"/>
      <c r="P20" s="2"/>
      <c r="Q20" s="2"/>
      <c r="R20" s="2"/>
    </row>
    <row r="21" spans="1:18" s="3" customFormat="1" ht="27.75" customHeight="1" x14ac:dyDescent="0.2">
      <c r="A21" s="76" t="s">
        <v>27</v>
      </c>
      <c r="B21" s="76"/>
      <c r="C21" s="59"/>
      <c r="D21" s="59">
        <v>1</v>
      </c>
      <c r="E21" s="59">
        <v>1</v>
      </c>
      <c r="F21" s="59"/>
      <c r="G21" s="59"/>
      <c r="H21" s="59"/>
      <c r="I21" s="59"/>
      <c r="J21" s="59">
        <v>1</v>
      </c>
      <c r="K21" s="59"/>
      <c r="L21" s="59"/>
      <c r="M21" s="59"/>
      <c r="N21" s="59">
        <v>4000</v>
      </c>
      <c r="O21" s="2"/>
      <c r="P21" s="2"/>
      <c r="Q21" s="2"/>
      <c r="R21" s="2"/>
    </row>
    <row r="22" spans="1:18" s="3" customFormat="1" ht="35.25" customHeight="1" x14ac:dyDescent="0.2">
      <c r="A22" s="76" t="s">
        <v>28</v>
      </c>
      <c r="B22" s="76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2"/>
      <c r="P22" s="2"/>
      <c r="Q22" s="2"/>
      <c r="R22" s="2"/>
    </row>
    <row r="23" spans="1:18" s="3" customFormat="1" ht="28.5" customHeight="1" x14ac:dyDescent="0.2">
      <c r="A23" s="81" t="s">
        <v>29</v>
      </c>
      <c r="B23" s="81"/>
      <c r="C23" s="59"/>
      <c r="D23" s="59">
        <v>27</v>
      </c>
      <c r="E23" s="59">
        <v>20</v>
      </c>
      <c r="F23" s="59">
        <v>17</v>
      </c>
      <c r="G23" s="59"/>
      <c r="H23" s="59">
        <v>7</v>
      </c>
      <c r="I23" s="59"/>
      <c r="J23" s="59">
        <v>27</v>
      </c>
      <c r="K23" s="59"/>
      <c r="L23" s="59"/>
      <c r="M23" s="59"/>
      <c r="N23" s="59">
        <v>108000</v>
      </c>
      <c r="O23" s="2"/>
      <c r="P23" s="2"/>
      <c r="Q23" s="2"/>
      <c r="R23" s="2"/>
    </row>
    <row r="24" spans="1:18" s="3" customFormat="1" ht="27.75" customHeight="1" x14ac:dyDescent="0.2">
      <c r="A24" s="76" t="s">
        <v>30</v>
      </c>
      <c r="B24" s="76"/>
      <c r="C24" s="59">
        <v>3</v>
      </c>
      <c r="D24" s="59">
        <v>22</v>
      </c>
      <c r="E24" s="59">
        <v>19</v>
      </c>
      <c r="F24" s="59">
        <v>18</v>
      </c>
      <c r="G24" s="59">
        <v>2</v>
      </c>
      <c r="H24" s="59">
        <v>4</v>
      </c>
      <c r="I24" s="59"/>
      <c r="J24" s="59">
        <v>25</v>
      </c>
      <c r="K24" s="59"/>
      <c r="L24" s="59"/>
      <c r="M24" s="59"/>
      <c r="N24" s="59">
        <v>54200</v>
      </c>
      <c r="O24" s="2"/>
      <c r="P24" s="2"/>
      <c r="Q24" s="2"/>
      <c r="R24" s="2"/>
    </row>
    <row r="25" spans="1:18" s="3" customFormat="1" ht="29.25" customHeight="1" x14ac:dyDescent="0.2">
      <c r="A25" s="76" t="s">
        <v>31</v>
      </c>
      <c r="B25" s="76"/>
      <c r="C25" s="59">
        <v>1</v>
      </c>
      <c r="D25" s="59">
        <v>2</v>
      </c>
      <c r="E25" s="59">
        <v>1</v>
      </c>
      <c r="F25" s="59">
        <v>1</v>
      </c>
      <c r="G25" s="59"/>
      <c r="H25" s="59">
        <v>1</v>
      </c>
      <c r="I25" s="59"/>
      <c r="J25" s="59">
        <v>2</v>
      </c>
      <c r="K25" s="59"/>
      <c r="L25" s="59">
        <v>1</v>
      </c>
      <c r="M25" s="59"/>
      <c r="N25" s="59"/>
      <c r="O25" s="2"/>
      <c r="P25" s="2"/>
      <c r="Q25" s="2"/>
      <c r="R25" s="2"/>
    </row>
    <row r="26" spans="1:18" s="3" customFormat="1" ht="24.75" customHeight="1" x14ac:dyDescent="0.2">
      <c r="A26" s="76" t="s">
        <v>32</v>
      </c>
      <c r="B26" s="76"/>
      <c r="C26" s="59"/>
      <c r="D26" s="59">
        <v>2</v>
      </c>
      <c r="E26" s="59">
        <v>1</v>
      </c>
      <c r="F26" s="59">
        <v>1</v>
      </c>
      <c r="G26" s="59"/>
      <c r="H26" s="59"/>
      <c r="I26" s="59"/>
      <c r="J26" s="59">
        <v>1</v>
      </c>
      <c r="K26" s="59"/>
      <c r="L26" s="59">
        <v>1</v>
      </c>
      <c r="M26" s="59"/>
      <c r="N26" s="59"/>
      <c r="O26" s="2"/>
      <c r="P26" s="2"/>
      <c r="Q26" s="2"/>
      <c r="R26" s="2"/>
    </row>
    <row r="27" spans="1:18" s="3" customFormat="1" ht="33" customHeight="1" x14ac:dyDescent="0.2">
      <c r="A27" s="76" t="s">
        <v>33</v>
      </c>
      <c r="B27" s="76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2"/>
      <c r="P27" s="2"/>
      <c r="Q27" s="2"/>
      <c r="R27" s="2"/>
    </row>
    <row r="28" spans="1:18" s="3" customFormat="1" ht="27.75" customHeight="1" x14ac:dyDescent="0.2">
      <c r="A28" s="76" t="s">
        <v>34</v>
      </c>
      <c r="B28" s="76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2"/>
      <c r="P28" s="2"/>
      <c r="Q28" s="2"/>
      <c r="R28" s="2"/>
    </row>
    <row r="29" spans="1:18" s="3" customFormat="1" ht="42" customHeight="1" x14ac:dyDescent="0.2">
      <c r="A29" s="76" t="s">
        <v>35</v>
      </c>
      <c r="B29" s="76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2"/>
      <c r="P29" s="2"/>
      <c r="Q29" s="2"/>
      <c r="R29" s="2"/>
    </row>
    <row r="30" spans="1:18" s="3" customFormat="1" ht="56.25" customHeight="1" x14ac:dyDescent="0.2">
      <c r="A30" s="79" t="s">
        <v>36</v>
      </c>
      <c r="B30" s="79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2"/>
      <c r="P30" s="2"/>
      <c r="Q30" s="2"/>
      <c r="R30" s="2"/>
    </row>
    <row r="31" spans="1:18" s="3" customFormat="1" ht="29.25" customHeight="1" x14ac:dyDescent="0.2">
      <c r="A31" s="76" t="s">
        <v>53</v>
      </c>
      <c r="B31" s="76"/>
      <c r="C31" s="37"/>
      <c r="D31" s="37">
        <v>8</v>
      </c>
      <c r="E31" s="37">
        <v>7</v>
      </c>
      <c r="F31" s="37">
        <v>7</v>
      </c>
      <c r="G31" s="37"/>
      <c r="H31" s="37">
        <v>1</v>
      </c>
      <c r="I31" s="37"/>
      <c r="J31" s="37">
        <v>8</v>
      </c>
      <c r="K31" s="37"/>
      <c r="L31" s="37"/>
      <c r="M31" s="37"/>
      <c r="N31" s="37">
        <v>20000</v>
      </c>
      <c r="O31" s="2"/>
      <c r="P31" s="2"/>
      <c r="Q31" s="2"/>
      <c r="R31" s="2"/>
    </row>
    <row r="32" spans="1:18" s="3" customFormat="1" ht="38.25" customHeight="1" x14ac:dyDescent="0.2">
      <c r="A32" s="76" t="s">
        <v>37</v>
      </c>
      <c r="B32" s="76"/>
      <c r="C32" s="37">
        <v>6</v>
      </c>
      <c r="D32" s="37">
        <v>28</v>
      </c>
      <c r="E32" s="37">
        <v>17</v>
      </c>
      <c r="F32" s="37">
        <v>14</v>
      </c>
      <c r="G32" s="37">
        <v>3</v>
      </c>
      <c r="H32" s="37">
        <v>10</v>
      </c>
      <c r="I32" s="37"/>
      <c r="J32" s="37">
        <v>30</v>
      </c>
      <c r="K32" s="37"/>
      <c r="L32" s="37">
        <v>4</v>
      </c>
      <c r="M32" s="37"/>
      <c r="N32" s="37">
        <v>89940</v>
      </c>
      <c r="O32" s="2"/>
      <c r="P32" s="2"/>
      <c r="Q32" s="2"/>
      <c r="R32" s="2"/>
    </row>
    <row r="33" spans="1:18" s="3" customFormat="1" ht="27.75" customHeight="1" x14ac:dyDescent="0.2">
      <c r="A33" s="76" t="s">
        <v>38</v>
      </c>
      <c r="B33" s="76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2"/>
      <c r="P33" s="2"/>
      <c r="Q33" s="2"/>
      <c r="R33" s="2"/>
    </row>
    <row r="34" spans="1:18" s="3" customFormat="1" ht="15" customHeight="1" x14ac:dyDescent="0.2">
      <c r="A34" s="78" t="s">
        <v>39</v>
      </c>
      <c r="B34" s="78"/>
      <c r="C34" s="59">
        <v>22</v>
      </c>
      <c r="D34" s="59">
        <v>332</v>
      </c>
      <c r="E34" s="59">
        <v>217</v>
      </c>
      <c r="F34" s="59">
        <v>185</v>
      </c>
      <c r="G34" s="59">
        <v>48</v>
      </c>
      <c r="H34" s="59">
        <v>32</v>
      </c>
      <c r="I34" s="59">
        <v>6</v>
      </c>
      <c r="J34" s="59">
        <v>303</v>
      </c>
      <c r="K34" s="59"/>
      <c r="L34" s="59">
        <v>51</v>
      </c>
      <c r="M34" s="59"/>
      <c r="N34" s="59">
        <v>1787955</v>
      </c>
      <c r="O34" s="2"/>
      <c r="P34" s="2"/>
      <c r="Q34" s="2"/>
      <c r="R34" s="2"/>
    </row>
    <row r="35" spans="1:18" s="3" customFormat="1" ht="31.5" customHeight="1" x14ac:dyDescent="0.2">
      <c r="A35" s="89" t="s">
        <v>40</v>
      </c>
      <c r="B35" s="89"/>
      <c r="C35" s="65">
        <f t="shared" ref="C35:J35" si="0">SUM(C10:C34)</f>
        <v>46</v>
      </c>
      <c r="D35" s="65">
        <f t="shared" si="0"/>
        <v>581</v>
      </c>
      <c r="E35" s="65">
        <f t="shared" si="0"/>
        <v>398</v>
      </c>
      <c r="F35" s="65">
        <f t="shared" si="0"/>
        <v>338</v>
      </c>
      <c r="G35" s="65">
        <f t="shared" si="0"/>
        <v>74</v>
      </c>
      <c r="H35" s="65">
        <f t="shared" si="0"/>
        <v>82</v>
      </c>
      <c r="I35" s="65">
        <f t="shared" si="0"/>
        <v>7</v>
      </c>
      <c r="J35" s="65">
        <f t="shared" si="0"/>
        <v>561</v>
      </c>
      <c r="K35" s="65"/>
      <c r="L35" s="65">
        <f>SUM(L10:L34)</f>
        <v>66</v>
      </c>
      <c r="M35" s="65"/>
      <c r="N35" s="65">
        <f>SUM(N10:N34)</f>
        <v>2348095</v>
      </c>
      <c r="O35" s="2"/>
      <c r="P35" s="2"/>
      <c r="Q35" s="2"/>
      <c r="R35" s="2"/>
    </row>
    <row r="36" spans="1:18" s="3" customFormat="1" ht="25.5" customHeight="1" x14ac:dyDescent="0.2">
      <c r="A36" s="82" t="s">
        <v>44</v>
      </c>
      <c r="B36" s="9" t="s">
        <v>41</v>
      </c>
      <c r="C36" s="60"/>
      <c r="D36" s="60">
        <v>84</v>
      </c>
      <c r="E36" s="60">
        <v>38</v>
      </c>
      <c r="F36" s="60">
        <v>24</v>
      </c>
      <c r="G36" s="60">
        <v>17</v>
      </c>
      <c r="H36" s="60">
        <v>3</v>
      </c>
      <c r="I36" s="60"/>
      <c r="J36" s="60">
        <v>58</v>
      </c>
      <c r="K36" s="60"/>
      <c r="L36" s="60">
        <v>26</v>
      </c>
      <c r="M36" s="60">
        <v>3</v>
      </c>
      <c r="N36" s="60">
        <v>145751</v>
      </c>
      <c r="O36" s="2"/>
      <c r="P36" s="2"/>
      <c r="Q36" s="2"/>
      <c r="R36" s="2"/>
    </row>
    <row r="37" spans="1:18" s="3" customFormat="1" ht="38.25" x14ac:dyDescent="0.2">
      <c r="A37" s="82"/>
      <c r="B37" s="9" t="s">
        <v>42</v>
      </c>
      <c r="C37" s="60">
        <v>5</v>
      </c>
      <c r="D37" s="60">
        <v>152</v>
      </c>
      <c r="E37" s="60">
        <v>107</v>
      </c>
      <c r="F37" s="60">
        <v>90</v>
      </c>
      <c r="G37" s="60">
        <v>32</v>
      </c>
      <c r="H37" s="60">
        <v>7</v>
      </c>
      <c r="I37" s="60">
        <v>4</v>
      </c>
      <c r="J37" s="60">
        <v>150</v>
      </c>
      <c r="K37" s="61"/>
      <c r="L37" s="60">
        <v>7</v>
      </c>
      <c r="M37" s="61"/>
      <c r="N37" s="60">
        <v>533227</v>
      </c>
      <c r="O37" s="2"/>
      <c r="P37" s="2"/>
      <c r="Q37" s="2"/>
      <c r="R37" s="2"/>
    </row>
    <row r="38" spans="1:18" s="3" customFormat="1" ht="63.75" x14ac:dyDescent="0.2">
      <c r="A38" s="82"/>
      <c r="B38" s="9" t="s">
        <v>43</v>
      </c>
      <c r="C38" s="60"/>
      <c r="D38" s="60">
        <v>7</v>
      </c>
      <c r="E38" s="60">
        <v>4</v>
      </c>
      <c r="F38" s="60">
        <v>3</v>
      </c>
      <c r="G38" s="60">
        <v>1</v>
      </c>
      <c r="H38" s="60">
        <v>2</v>
      </c>
      <c r="I38" s="60"/>
      <c r="J38" s="60">
        <v>7</v>
      </c>
      <c r="K38" s="60"/>
      <c r="L38" s="60"/>
      <c r="M38" s="60"/>
      <c r="N38" s="61">
        <v>16000</v>
      </c>
      <c r="O38" s="2"/>
      <c r="P38" s="2"/>
      <c r="Q38" s="2"/>
      <c r="R38" s="2"/>
    </row>
    <row r="39" spans="1:18" s="3" customFormat="1" ht="47.25" customHeight="1" x14ac:dyDescent="0.2">
      <c r="A39" s="82"/>
      <c r="B39" s="66" t="s">
        <v>45</v>
      </c>
      <c r="C39" s="65">
        <f t="shared" ref="C39:J39" si="1">SUM(C36:C38)</f>
        <v>5</v>
      </c>
      <c r="D39" s="65">
        <f t="shared" si="1"/>
        <v>243</v>
      </c>
      <c r="E39" s="65">
        <f t="shared" si="1"/>
        <v>149</v>
      </c>
      <c r="F39" s="65">
        <f t="shared" si="1"/>
        <v>117</v>
      </c>
      <c r="G39" s="65">
        <f t="shared" si="1"/>
        <v>50</v>
      </c>
      <c r="H39" s="65">
        <f t="shared" si="1"/>
        <v>12</v>
      </c>
      <c r="I39" s="65">
        <f t="shared" si="1"/>
        <v>4</v>
      </c>
      <c r="J39" s="65">
        <f t="shared" si="1"/>
        <v>215</v>
      </c>
      <c r="K39" s="65"/>
      <c r="L39" s="65">
        <f>SUM(L36:L38)</f>
        <v>33</v>
      </c>
      <c r="M39" s="65">
        <f>SUM(M36:M38)</f>
        <v>3</v>
      </c>
      <c r="N39" s="65">
        <f>SUM(N36:N38)</f>
        <v>694978</v>
      </c>
      <c r="O39" s="2"/>
      <c r="P39" s="2"/>
      <c r="Q39" s="2"/>
      <c r="R39" s="2"/>
    </row>
    <row r="40" spans="1:18" s="3" customFormat="1" ht="38.25" x14ac:dyDescent="0.2">
      <c r="A40" s="82" t="s">
        <v>51</v>
      </c>
      <c r="B40" s="9" t="s">
        <v>46</v>
      </c>
      <c r="C40" s="37">
        <v>9</v>
      </c>
      <c r="D40" s="37">
        <v>135</v>
      </c>
      <c r="E40" s="37">
        <v>126</v>
      </c>
      <c r="F40" s="37">
        <v>104</v>
      </c>
      <c r="G40" s="37">
        <v>1</v>
      </c>
      <c r="H40" s="37">
        <v>10</v>
      </c>
      <c r="I40" s="37"/>
      <c r="J40" s="37">
        <v>137</v>
      </c>
      <c r="K40" s="37"/>
      <c r="L40" s="37">
        <v>7</v>
      </c>
      <c r="M40" s="37"/>
      <c r="N40" s="37">
        <v>266500</v>
      </c>
      <c r="O40" s="2"/>
      <c r="P40" s="2"/>
      <c r="Q40" s="2"/>
      <c r="R40" s="2"/>
    </row>
    <row r="41" spans="1:18" s="3" customFormat="1" ht="51" x14ac:dyDescent="0.2">
      <c r="A41" s="82"/>
      <c r="B41" s="9" t="s">
        <v>47</v>
      </c>
      <c r="C41" s="62"/>
      <c r="D41" s="62"/>
      <c r="E41" s="36"/>
      <c r="F41" s="62"/>
      <c r="G41" s="62"/>
      <c r="H41" s="62"/>
      <c r="I41" s="62"/>
      <c r="J41" s="62"/>
      <c r="K41" s="62"/>
      <c r="L41" s="62"/>
      <c r="M41" s="62"/>
      <c r="N41" s="62"/>
      <c r="O41" s="2"/>
      <c r="P41" s="2"/>
      <c r="Q41" s="2"/>
      <c r="R41" s="2"/>
    </row>
    <row r="42" spans="1:18" s="3" customFormat="1" ht="51" x14ac:dyDescent="0.2">
      <c r="A42" s="82"/>
      <c r="B42" s="9" t="s">
        <v>48</v>
      </c>
      <c r="C42" s="60"/>
      <c r="D42" s="60">
        <v>14</v>
      </c>
      <c r="E42" s="60">
        <v>14</v>
      </c>
      <c r="F42" s="60">
        <v>6</v>
      </c>
      <c r="G42" s="60"/>
      <c r="H42" s="60"/>
      <c r="I42" s="60"/>
      <c r="J42" s="60">
        <v>14</v>
      </c>
      <c r="K42" s="60"/>
      <c r="L42" s="60"/>
      <c r="M42" s="60"/>
      <c r="N42" s="60">
        <v>36000</v>
      </c>
      <c r="O42" s="2"/>
      <c r="P42" s="2"/>
      <c r="Q42" s="2"/>
      <c r="R42" s="2"/>
    </row>
    <row r="43" spans="1:18" s="3" customFormat="1" ht="15.75" x14ac:dyDescent="0.2">
      <c r="A43" s="82"/>
      <c r="B43" s="9" t="s">
        <v>49</v>
      </c>
      <c r="C43" s="60">
        <v>7</v>
      </c>
      <c r="D43" s="60">
        <v>82</v>
      </c>
      <c r="E43" s="60">
        <v>77</v>
      </c>
      <c r="F43" s="60">
        <v>75</v>
      </c>
      <c r="G43" s="60">
        <v>2</v>
      </c>
      <c r="H43" s="60">
        <v>2</v>
      </c>
      <c r="I43" s="60"/>
      <c r="J43" s="60">
        <v>81</v>
      </c>
      <c r="K43" s="60"/>
      <c r="L43" s="60">
        <v>8</v>
      </c>
      <c r="M43" s="60"/>
      <c r="N43" s="60">
        <v>208500</v>
      </c>
      <c r="O43" s="2"/>
      <c r="P43" s="2"/>
      <c r="Q43" s="2"/>
      <c r="R43" s="2"/>
    </row>
    <row r="44" spans="1:18" s="3" customFormat="1" ht="25.5" x14ac:dyDescent="0.2">
      <c r="A44" s="82"/>
      <c r="B44" s="66" t="s">
        <v>50</v>
      </c>
      <c r="C44" s="65">
        <f t="shared" ref="C44:H44" si="2">SUM(C40:C43)</f>
        <v>16</v>
      </c>
      <c r="D44" s="65">
        <f t="shared" si="2"/>
        <v>231</v>
      </c>
      <c r="E44" s="65">
        <f t="shared" si="2"/>
        <v>217</v>
      </c>
      <c r="F44" s="65">
        <f t="shared" si="2"/>
        <v>185</v>
      </c>
      <c r="G44" s="65">
        <f t="shared" si="2"/>
        <v>3</v>
      </c>
      <c r="H44" s="65">
        <f t="shared" si="2"/>
        <v>12</v>
      </c>
      <c r="I44" s="65"/>
      <c r="J44" s="65">
        <f>SUM(J40:J43)</f>
        <v>232</v>
      </c>
      <c r="K44" s="65"/>
      <c r="L44" s="65">
        <f>SUM(L40:L43)</f>
        <v>15</v>
      </c>
      <c r="M44" s="65"/>
      <c r="N44" s="65">
        <f>SUM(N40:N43)</f>
        <v>511000</v>
      </c>
      <c r="O44" s="2"/>
      <c r="P44" s="2"/>
      <c r="Q44" s="2"/>
      <c r="R44" s="2"/>
    </row>
    <row r="45" spans="1:18" s="3" customFormat="1" ht="24.75" customHeight="1" x14ac:dyDescent="0.2">
      <c r="A45" s="88" t="s">
        <v>54</v>
      </c>
      <c r="B45" s="88"/>
      <c r="C45" s="65">
        <f>SUM(C35+C39+C44)</f>
        <v>67</v>
      </c>
      <c r="D45" s="65">
        <f t="shared" ref="D45:N45" si="3">SUM(D35+D39+D44)</f>
        <v>1055</v>
      </c>
      <c r="E45" s="65">
        <f t="shared" si="3"/>
        <v>764</v>
      </c>
      <c r="F45" s="65">
        <f t="shared" si="3"/>
        <v>640</v>
      </c>
      <c r="G45" s="65">
        <f t="shared" si="3"/>
        <v>127</v>
      </c>
      <c r="H45" s="65">
        <f t="shared" si="3"/>
        <v>106</v>
      </c>
      <c r="I45" s="65">
        <f t="shared" si="3"/>
        <v>11</v>
      </c>
      <c r="J45" s="65">
        <f t="shared" si="3"/>
        <v>1008</v>
      </c>
      <c r="K45" s="65"/>
      <c r="L45" s="65">
        <f t="shared" si="3"/>
        <v>114</v>
      </c>
      <c r="M45" s="65">
        <f t="shared" si="3"/>
        <v>3</v>
      </c>
      <c r="N45" s="65">
        <f t="shared" si="3"/>
        <v>3554073</v>
      </c>
      <c r="O45" s="2"/>
      <c r="P45" s="2"/>
      <c r="Q45" s="2"/>
      <c r="R45" s="2"/>
    </row>
    <row r="46" spans="1:18" s="3" customFormat="1" ht="28.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R421"/>
  <sheetViews>
    <sheetView topLeftCell="B1" zoomScaleNormal="100" zoomScaleSheetLayoutView="120" workbookViewId="0">
      <selection activeCell="O44" sqref="O44"/>
    </sheetView>
  </sheetViews>
  <sheetFormatPr defaultRowHeight="12.75" x14ac:dyDescent="0.2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0.28515625" style="14" bestFit="1" customWidth="1"/>
    <col min="15" max="15" width="9.5703125" bestFit="1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59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 t="s">
        <v>120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52</v>
      </c>
      <c r="B6" s="85"/>
      <c r="C6" s="84"/>
      <c r="D6" s="84"/>
      <c r="E6" s="84" t="s">
        <v>15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10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59">
        <v>2</v>
      </c>
      <c r="D10" s="59">
        <v>50</v>
      </c>
      <c r="E10" s="59">
        <v>41</v>
      </c>
      <c r="F10" s="59">
        <v>38</v>
      </c>
      <c r="G10" s="59">
        <v>1</v>
      </c>
      <c r="H10" s="59">
        <v>3</v>
      </c>
      <c r="I10" s="59">
        <v>1</v>
      </c>
      <c r="J10" s="59">
        <v>46</v>
      </c>
      <c r="K10" s="59"/>
      <c r="L10" s="59">
        <v>6</v>
      </c>
      <c r="M10" s="59"/>
      <c r="N10" s="59"/>
      <c r="O10" s="2"/>
      <c r="P10" s="2"/>
      <c r="Q10" s="2"/>
      <c r="R10" s="2"/>
    </row>
    <row r="11" spans="1:18" s="3" customFormat="1" ht="30" customHeight="1" x14ac:dyDescent="0.2">
      <c r="A11" s="76" t="s">
        <v>17</v>
      </c>
      <c r="B11" s="76"/>
      <c r="C11" s="59"/>
      <c r="D11" s="59">
        <v>3</v>
      </c>
      <c r="E11" s="59">
        <v>3</v>
      </c>
      <c r="F11" s="59">
        <v>1</v>
      </c>
      <c r="G11" s="59"/>
      <c r="H11" s="59"/>
      <c r="I11" s="59"/>
      <c r="J11" s="59">
        <v>3</v>
      </c>
      <c r="K11" s="59"/>
      <c r="L11" s="59"/>
      <c r="M11" s="59"/>
      <c r="N11" s="59"/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2"/>
      <c r="P12" s="2"/>
      <c r="Q12" s="2"/>
      <c r="R12" s="2"/>
    </row>
    <row r="13" spans="1:18" s="3" customFormat="1" ht="32.25" customHeight="1" x14ac:dyDescent="0.2">
      <c r="A13" s="76" t="s">
        <v>19</v>
      </c>
      <c r="B13" s="76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2"/>
      <c r="P13" s="2"/>
      <c r="Q13" s="2"/>
      <c r="R13" s="2"/>
    </row>
    <row r="14" spans="1:18" s="3" customFormat="1" ht="31.5" customHeight="1" x14ac:dyDescent="0.2">
      <c r="A14" s="76" t="s">
        <v>20</v>
      </c>
      <c r="B14" s="76"/>
      <c r="C14" s="59">
        <v>2</v>
      </c>
      <c r="D14" s="59">
        <v>65</v>
      </c>
      <c r="E14" s="59">
        <v>58</v>
      </c>
      <c r="F14" s="59">
        <v>54</v>
      </c>
      <c r="G14" s="59">
        <v>1</v>
      </c>
      <c r="H14" s="59">
        <v>4</v>
      </c>
      <c r="I14" s="59"/>
      <c r="J14" s="59">
        <v>63</v>
      </c>
      <c r="K14" s="59"/>
      <c r="L14" s="59">
        <v>4</v>
      </c>
      <c r="M14" s="59"/>
      <c r="N14" s="59"/>
      <c r="O14" s="2"/>
      <c r="P14" s="2"/>
      <c r="Q14" s="2"/>
      <c r="R14" s="2"/>
    </row>
    <row r="15" spans="1:18" s="3" customFormat="1" ht="30" customHeight="1" x14ac:dyDescent="0.2">
      <c r="A15" s="76" t="s">
        <v>21</v>
      </c>
      <c r="B15" s="76"/>
      <c r="C15" s="59">
        <v>3</v>
      </c>
      <c r="D15" s="59">
        <v>13</v>
      </c>
      <c r="E15" s="59">
        <v>11</v>
      </c>
      <c r="F15" s="59">
        <v>11</v>
      </c>
      <c r="G15" s="59"/>
      <c r="H15" s="59">
        <v>3</v>
      </c>
      <c r="I15" s="59"/>
      <c r="J15" s="59">
        <v>14</v>
      </c>
      <c r="K15" s="59"/>
      <c r="L15" s="59">
        <v>2</v>
      </c>
      <c r="M15" s="59"/>
      <c r="N15" s="59">
        <v>46000</v>
      </c>
      <c r="O15" s="2"/>
      <c r="P15" s="2"/>
      <c r="Q15" s="2"/>
      <c r="R15" s="2"/>
    </row>
    <row r="16" spans="1:18" s="3" customFormat="1" ht="27.75" customHeight="1" x14ac:dyDescent="0.2">
      <c r="A16" s="76" t="s">
        <v>22</v>
      </c>
      <c r="B16" s="76"/>
      <c r="C16" s="59"/>
      <c r="D16" s="59">
        <v>1</v>
      </c>
      <c r="E16" s="59"/>
      <c r="F16" s="59"/>
      <c r="G16" s="59"/>
      <c r="H16" s="59">
        <v>1</v>
      </c>
      <c r="I16" s="59"/>
      <c r="J16" s="59">
        <v>1</v>
      </c>
      <c r="K16" s="59"/>
      <c r="L16" s="59"/>
      <c r="M16" s="59"/>
      <c r="N16" s="59">
        <v>4000</v>
      </c>
      <c r="O16" s="2"/>
      <c r="P16" s="2"/>
      <c r="Q16" s="2"/>
      <c r="R16" s="2"/>
    </row>
    <row r="17" spans="1:18" s="3" customFormat="1" ht="15.75" x14ac:dyDescent="0.2">
      <c r="A17" s="83" t="s">
        <v>23</v>
      </c>
      <c r="B17" s="83"/>
      <c r="C17" s="59">
        <v>12</v>
      </c>
      <c r="D17" s="59">
        <v>150</v>
      </c>
      <c r="E17" s="59">
        <v>121</v>
      </c>
      <c r="F17" s="59">
        <v>115</v>
      </c>
      <c r="G17" s="59">
        <v>6</v>
      </c>
      <c r="H17" s="59">
        <v>19</v>
      </c>
      <c r="I17" s="59"/>
      <c r="J17" s="59">
        <v>146</v>
      </c>
      <c r="K17" s="59"/>
      <c r="L17" s="59">
        <v>16</v>
      </c>
      <c r="M17" s="59"/>
      <c r="N17" s="59">
        <v>607000</v>
      </c>
      <c r="O17" s="2"/>
      <c r="P17" s="2"/>
      <c r="Q17" s="2"/>
      <c r="R17" s="2"/>
    </row>
    <row r="18" spans="1:18" s="3" customFormat="1" ht="27" customHeight="1" x14ac:dyDescent="0.2">
      <c r="A18" s="76" t="s">
        <v>24</v>
      </c>
      <c r="B18" s="76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2"/>
      <c r="P18" s="2"/>
      <c r="Q18" s="2"/>
      <c r="R18" s="2"/>
    </row>
    <row r="19" spans="1:18" s="3" customFormat="1" ht="30" customHeight="1" x14ac:dyDescent="0.2">
      <c r="A19" s="76" t="s">
        <v>25</v>
      </c>
      <c r="B19" s="76"/>
      <c r="C19" s="59">
        <v>3</v>
      </c>
      <c r="D19" s="59">
        <v>5</v>
      </c>
      <c r="E19" s="59">
        <v>4</v>
      </c>
      <c r="F19" s="59">
        <v>4</v>
      </c>
      <c r="G19" s="59">
        <v>1</v>
      </c>
      <c r="H19" s="59">
        <v>2</v>
      </c>
      <c r="I19" s="59"/>
      <c r="J19" s="59">
        <v>7</v>
      </c>
      <c r="K19" s="59"/>
      <c r="L19" s="59">
        <v>1</v>
      </c>
      <c r="M19" s="59"/>
      <c r="N19" s="59">
        <v>12000</v>
      </c>
      <c r="O19" s="2"/>
      <c r="P19" s="2"/>
      <c r="Q19" s="2"/>
      <c r="R19" s="2"/>
    </row>
    <row r="20" spans="1:18" s="3" customFormat="1" ht="15.75" x14ac:dyDescent="0.2">
      <c r="A20" s="81" t="s">
        <v>26</v>
      </c>
      <c r="B20" s="81"/>
      <c r="C20" s="59">
        <v>9</v>
      </c>
      <c r="D20" s="59">
        <v>37</v>
      </c>
      <c r="E20" s="59">
        <v>29</v>
      </c>
      <c r="F20" s="59">
        <v>27</v>
      </c>
      <c r="G20" s="59">
        <v>4</v>
      </c>
      <c r="H20" s="59">
        <v>8</v>
      </c>
      <c r="I20" s="59"/>
      <c r="J20" s="59">
        <v>41</v>
      </c>
      <c r="K20" s="59"/>
      <c r="L20" s="59">
        <v>5</v>
      </c>
      <c r="M20" s="59"/>
      <c r="N20" s="37">
        <v>133500</v>
      </c>
      <c r="O20" s="2"/>
      <c r="P20" s="2"/>
      <c r="Q20" s="2"/>
      <c r="R20" s="2"/>
    </row>
    <row r="21" spans="1:18" s="3" customFormat="1" ht="27.75" customHeight="1" x14ac:dyDescent="0.2">
      <c r="A21" s="76" t="s">
        <v>27</v>
      </c>
      <c r="B21" s="76"/>
      <c r="C21" s="59"/>
      <c r="D21" s="59">
        <v>5</v>
      </c>
      <c r="E21" s="59">
        <v>4</v>
      </c>
      <c r="F21" s="59">
        <v>3</v>
      </c>
      <c r="G21" s="59"/>
      <c r="H21" s="59">
        <v>1</v>
      </c>
      <c r="I21" s="59"/>
      <c r="J21" s="59">
        <v>5</v>
      </c>
      <c r="K21" s="59"/>
      <c r="L21" s="59"/>
      <c r="M21" s="59"/>
      <c r="N21" s="59">
        <v>16500</v>
      </c>
      <c r="O21" s="2"/>
      <c r="P21" s="2"/>
      <c r="Q21" s="2"/>
      <c r="R21" s="2"/>
    </row>
    <row r="22" spans="1:18" s="3" customFormat="1" ht="35.25" customHeight="1" x14ac:dyDescent="0.2">
      <c r="A22" s="76" t="s">
        <v>28</v>
      </c>
      <c r="B22" s="76"/>
      <c r="C22" s="59">
        <v>5</v>
      </c>
      <c r="D22" s="59">
        <v>5</v>
      </c>
      <c r="E22" s="59">
        <v>5</v>
      </c>
      <c r="F22" s="59">
        <v>5</v>
      </c>
      <c r="G22" s="59"/>
      <c r="H22" s="59"/>
      <c r="I22" s="59"/>
      <c r="J22" s="59">
        <v>5</v>
      </c>
      <c r="K22" s="59"/>
      <c r="L22" s="59">
        <v>5</v>
      </c>
      <c r="M22" s="59"/>
      <c r="N22" s="59"/>
      <c r="O22" s="2"/>
      <c r="P22" s="2"/>
      <c r="Q22" s="2"/>
      <c r="R22" s="2"/>
    </row>
    <row r="23" spans="1:18" s="3" customFormat="1" ht="28.5" customHeight="1" x14ac:dyDescent="0.2">
      <c r="A23" s="81" t="s">
        <v>29</v>
      </c>
      <c r="B23" s="81"/>
      <c r="C23" s="59"/>
      <c r="D23" s="59">
        <v>16</v>
      </c>
      <c r="E23" s="59">
        <v>12</v>
      </c>
      <c r="F23" s="59">
        <v>12</v>
      </c>
      <c r="G23" s="59"/>
      <c r="H23" s="59">
        <v>2</v>
      </c>
      <c r="I23" s="59"/>
      <c r="J23" s="59">
        <v>14</v>
      </c>
      <c r="K23" s="59"/>
      <c r="L23" s="59">
        <v>2</v>
      </c>
      <c r="M23" s="59"/>
      <c r="N23" s="59">
        <v>54000</v>
      </c>
      <c r="O23" s="2"/>
      <c r="P23" s="2"/>
      <c r="Q23" s="2"/>
      <c r="R23" s="2"/>
    </row>
    <row r="24" spans="1:18" s="3" customFormat="1" ht="27.75" customHeight="1" x14ac:dyDescent="0.2">
      <c r="A24" s="76" t="s">
        <v>30</v>
      </c>
      <c r="B24" s="76"/>
      <c r="C24" s="59">
        <v>9</v>
      </c>
      <c r="D24" s="59">
        <v>103</v>
      </c>
      <c r="E24" s="59">
        <v>70</v>
      </c>
      <c r="F24" s="59">
        <v>58</v>
      </c>
      <c r="G24" s="59">
        <v>11</v>
      </c>
      <c r="H24" s="59">
        <v>19</v>
      </c>
      <c r="I24" s="59">
        <v>3</v>
      </c>
      <c r="J24" s="59">
        <v>103</v>
      </c>
      <c r="K24" s="59"/>
      <c r="L24" s="59">
        <v>9</v>
      </c>
      <c r="M24" s="59"/>
      <c r="N24" s="59">
        <v>441000</v>
      </c>
      <c r="O24" s="2"/>
      <c r="P24" s="2"/>
      <c r="Q24" s="2"/>
      <c r="R24" s="2"/>
    </row>
    <row r="25" spans="1:18" s="3" customFormat="1" ht="29.25" customHeight="1" x14ac:dyDescent="0.2">
      <c r="A25" s="76" t="s">
        <v>31</v>
      </c>
      <c r="B25" s="76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2"/>
      <c r="P25" s="2"/>
      <c r="Q25" s="2"/>
      <c r="R25" s="2"/>
    </row>
    <row r="26" spans="1:18" s="3" customFormat="1" ht="24.75" customHeight="1" x14ac:dyDescent="0.2">
      <c r="A26" s="76" t="s">
        <v>32</v>
      </c>
      <c r="B26" s="76"/>
      <c r="C26" s="59">
        <v>2</v>
      </c>
      <c r="D26" s="59">
        <v>8</v>
      </c>
      <c r="E26" s="59">
        <v>9</v>
      </c>
      <c r="F26" s="59">
        <v>9</v>
      </c>
      <c r="G26" s="59"/>
      <c r="H26" s="59">
        <v>1</v>
      </c>
      <c r="I26" s="59"/>
      <c r="J26" s="59">
        <v>10</v>
      </c>
      <c r="K26" s="59"/>
      <c r="L26" s="59"/>
      <c r="M26" s="59"/>
      <c r="N26" s="59">
        <v>16000</v>
      </c>
      <c r="O26" s="2"/>
      <c r="P26" s="2"/>
      <c r="Q26" s="2"/>
      <c r="R26" s="2"/>
    </row>
    <row r="27" spans="1:18" s="3" customFormat="1" ht="33" customHeight="1" x14ac:dyDescent="0.2">
      <c r="A27" s="76" t="s">
        <v>33</v>
      </c>
      <c r="B27" s="76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2"/>
      <c r="P27" s="2" t="s">
        <v>123</v>
      </c>
      <c r="Q27" s="2"/>
      <c r="R27" s="2"/>
    </row>
    <row r="28" spans="1:18" s="3" customFormat="1" ht="27.75" customHeight="1" x14ac:dyDescent="0.2">
      <c r="A28" s="76" t="s">
        <v>34</v>
      </c>
      <c r="B28" s="76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2"/>
      <c r="P28" s="2"/>
      <c r="Q28" s="2"/>
      <c r="R28" s="2"/>
    </row>
    <row r="29" spans="1:18" s="3" customFormat="1" ht="42" customHeight="1" x14ac:dyDescent="0.2">
      <c r="A29" s="76" t="s">
        <v>35</v>
      </c>
      <c r="B29" s="76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2"/>
      <c r="P29" s="2"/>
      <c r="Q29" s="2"/>
      <c r="R29" s="2"/>
    </row>
    <row r="30" spans="1:18" s="3" customFormat="1" ht="56.25" customHeight="1" x14ac:dyDescent="0.2">
      <c r="A30" s="79" t="s">
        <v>36</v>
      </c>
      <c r="B30" s="79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2"/>
      <c r="P30" s="2"/>
      <c r="Q30" s="2"/>
      <c r="R30" s="2"/>
    </row>
    <row r="31" spans="1:18" s="3" customFormat="1" ht="29.25" customHeight="1" x14ac:dyDescent="0.2">
      <c r="A31" s="76" t="s">
        <v>53</v>
      </c>
      <c r="B31" s="76"/>
      <c r="C31" s="37"/>
      <c r="D31" s="37">
        <v>12</v>
      </c>
      <c r="E31" s="37">
        <v>12</v>
      </c>
      <c r="F31" s="37">
        <v>12</v>
      </c>
      <c r="G31" s="37"/>
      <c r="H31" s="37"/>
      <c r="I31" s="37"/>
      <c r="J31" s="37">
        <v>12</v>
      </c>
      <c r="K31" s="37"/>
      <c r="L31" s="37"/>
      <c r="M31" s="37"/>
      <c r="N31" s="37"/>
      <c r="O31" s="2"/>
      <c r="P31" s="2"/>
      <c r="Q31" s="2"/>
      <c r="R31" s="2"/>
    </row>
    <row r="32" spans="1:18" s="3" customFormat="1" ht="38.25" customHeight="1" x14ac:dyDescent="0.2">
      <c r="A32" s="76" t="s">
        <v>37</v>
      </c>
      <c r="B32" s="76"/>
      <c r="C32" s="37">
        <v>2</v>
      </c>
      <c r="D32" s="37">
        <v>68</v>
      </c>
      <c r="E32" s="37">
        <v>53</v>
      </c>
      <c r="F32" s="37">
        <v>46</v>
      </c>
      <c r="G32" s="37">
        <v>1</v>
      </c>
      <c r="H32" s="37">
        <v>9</v>
      </c>
      <c r="I32" s="37">
        <v>3</v>
      </c>
      <c r="J32" s="37">
        <v>66</v>
      </c>
      <c r="K32" s="37"/>
      <c r="L32" s="37">
        <v>4</v>
      </c>
      <c r="M32" s="37"/>
      <c r="N32" s="37">
        <v>193000</v>
      </c>
      <c r="O32" s="2"/>
      <c r="P32" s="2"/>
      <c r="Q32" s="2"/>
      <c r="R32" s="2"/>
    </row>
    <row r="33" spans="1:18" s="3" customFormat="1" ht="27.75" customHeight="1" x14ac:dyDescent="0.2">
      <c r="A33" s="76" t="s">
        <v>38</v>
      </c>
      <c r="B33" s="76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2"/>
      <c r="P33" s="2"/>
      <c r="Q33" s="2"/>
      <c r="R33" s="2"/>
    </row>
    <row r="34" spans="1:18" s="3" customFormat="1" ht="15" customHeight="1" x14ac:dyDescent="0.2">
      <c r="A34" s="78" t="s">
        <v>39</v>
      </c>
      <c r="B34" s="78"/>
      <c r="C34" s="59">
        <v>80</v>
      </c>
      <c r="D34" s="59">
        <v>772</v>
      </c>
      <c r="E34" s="59">
        <v>516</v>
      </c>
      <c r="F34" s="59">
        <v>465</v>
      </c>
      <c r="G34" s="59">
        <v>63</v>
      </c>
      <c r="H34" s="59">
        <v>77</v>
      </c>
      <c r="I34" s="59">
        <v>19</v>
      </c>
      <c r="J34" s="59">
        <v>675</v>
      </c>
      <c r="K34" s="59"/>
      <c r="L34" s="59">
        <v>177</v>
      </c>
      <c r="M34" s="59"/>
      <c r="N34" s="35">
        <v>4549244</v>
      </c>
      <c r="O34" s="2"/>
      <c r="P34" s="2"/>
      <c r="Q34" s="2"/>
      <c r="R34" s="2"/>
    </row>
    <row r="35" spans="1:18" s="3" customFormat="1" ht="31.5" customHeight="1" x14ac:dyDescent="0.2">
      <c r="A35" s="89" t="s">
        <v>40</v>
      </c>
      <c r="B35" s="89"/>
      <c r="C35" s="65">
        <f t="shared" ref="C35:J35" si="0">SUM(C10:C34)</f>
        <v>129</v>
      </c>
      <c r="D35" s="65">
        <f t="shared" si="0"/>
        <v>1313</v>
      </c>
      <c r="E35" s="65">
        <f t="shared" si="0"/>
        <v>948</v>
      </c>
      <c r="F35" s="65">
        <f t="shared" si="0"/>
        <v>860</v>
      </c>
      <c r="G35" s="65">
        <f t="shared" si="0"/>
        <v>88</v>
      </c>
      <c r="H35" s="65">
        <f t="shared" si="0"/>
        <v>149</v>
      </c>
      <c r="I35" s="65">
        <f t="shared" si="0"/>
        <v>26</v>
      </c>
      <c r="J35" s="65">
        <f t="shared" si="0"/>
        <v>1211</v>
      </c>
      <c r="K35" s="65"/>
      <c r="L35" s="65">
        <f>SUM(L10:L34)</f>
        <v>231</v>
      </c>
      <c r="M35" s="65"/>
      <c r="N35" s="65">
        <f>SUM(N10:N34)</f>
        <v>6072244</v>
      </c>
      <c r="O35" s="2"/>
      <c r="P35" s="2"/>
      <c r="Q35" s="2"/>
      <c r="R35" s="2"/>
    </row>
    <row r="36" spans="1:18" s="3" customFormat="1" ht="25.5" customHeight="1" x14ac:dyDescent="0.2">
      <c r="A36" s="82" t="s">
        <v>44</v>
      </c>
      <c r="B36" s="9" t="s">
        <v>41</v>
      </c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2"/>
      <c r="P36" s="2"/>
      <c r="Q36" s="2"/>
      <c r="R36" s="2"/>
    </row>
    <row r="37" spans="1:18" s="3" customFormat="1" ht="38.25" x14ac:dyDescent="0.2">
      <c r="A37" s="82"/>
      <c r="B37" s="9" t="s">
        <v>42</v>
      </c>
      <c r="C37" s="60"/>
      <c r="D37" s="60">
        <v>52</v>
      </c>
      <c r="E37" s="60">
        <v>40</v>
      </c>
      <c r="F37" s="60">
        <v>38</v>
      </c>
      <c r="G37" s="60">
        <v>6</v>
      </c>
      <c r="H37" s="60">
        <v>2</v>
      </c>
      <c r="I37" s="60"/>
      <c r="J37" s="60">
        <v>48</v>
      </c>
      <c r="K37" s="61"/>
      <c r="L37" s="60">
        <v>4</v>
      </c>
      <c r="M37" s="61"/>
      <c r="N37" s="60">
        <v>91040</v>
      </c>
      <c r="O37" s="2"/>
      <c r="P37" s="2"/>
      <c r="Q37" s="2"/>
      <c r="R37" s="2"/>
    </row>
    <row r="38" spans="1:18" s="3" customFormat="1" ht="63.75" x14ac:dyDescent="0.2">
      <c r="A38" s="82"/>
      <c r="B38" s="9" t="s">
        <v>43</v>
      </c>
      <c r="C38" s="60">
        <v>1</v>
      </c>
      <c r="D38" s="60">
        <v>27</v>
      </c>
      <c r="E38" s="60">
        <v>17</v>
      </c>
      <c r="F38" s="60">
        <v>17</v>
      </c>
      <c r="G38" s="60">
        <v>2</v>
      </c>
      <c r="H38" s="60">
        <v>3</v>
      </c>
      <c r="I38" s="60"/>
      <c r="J38" s="60">
        <v>22</v>
      </c>
      <c r="K38" s="60"/>
      <c r="L38" s="60">
        <v>6</v>
      </c>
      <c r="M38" s="60"/>
      <c r="N38" s="61">
        <v>73100</v>
      </c>
      <c r="O38" s="2"/>
      <c r="P38" s="2"/>
      <c r="Q38" s="2"/>
      <c r="R38" s="2"/>
    </row>
    <row r="39" spans="1:18" s="3" customFormat="1" ht="47.25" customHeight="1" x14ac:dyDescent="0.2">
      <c r="A39" s="82"/>
      <c r="B39" s="66" t="s">
        <v>45</v>
      </c>
      <c r="C39" s="65">
        <f t="shared" ref="C39:H39" si="1">SUM(C37:C38)</f>
        <v>1</v>
      </c>
      <c r="D39" s="65">
        <f t="shared" si="1"/>
        <v>79</v>
      </c>
      <c r="E39" s="65">
        <f t="shared" si="1"/>
        <v>57</v>
      </c>
      <c r="F39" s="65">
        <f t="shared" si="1"/>
        <v>55</v>
      </c>
      <c r="G39" s="65">
        <f t="shared" si="1"/>
        <v>8</v>
      </c>
      <c r="H39" s="65">
        <f t="shared" si="1"/>
        <v>5</v>
      </c>
      <c r="I39" s="65"/>
      <c r="J39" s="65">
        <f>SUM(J37:J38)</f>
        <v>70</v>
      </c>
      <c r="K39" s="65"/>
      <c r="L39" s="65">
        <f>SUM(L37:L38)</f>
        <v>10</v>
      </c>
      <c r="M39" s="65"/>
      <c r="N39" s="65">
        <f>SUM(N37:N38)</f>
        <v>164140</v>
      </c>
      <c r="O39" s="2"/>
      <c r="P39" s="2"/>
      <c r="Q39" s="2"/>
      <c r="R39" s="2"/>
    </row>
    <row r="40" spans="1:18" s="3" customFormat="1" ht="38.25" x14ac:dyDescent="0.2">
      <c r="A40" s="82" t="s">
        <v>51</v>
      </c>
      <c r="B40" s="9" t="s">
        <v>46</v>
      </c>
      <c r="C40" s="37">
        <v>15</v>
      </c>
      <c r="D40" s="37">
        <v>309</v>
      </c>
      <c r="E40" s="37">
        <v>296</v>
      </c>
      <c r="F40" s="37">
        <v>258</v>
      </c>
      <c r="G40" s="37">
        <v>2</v>
      </c>
      <c r="H40" s="37">
        <v>15</v>
      </c>
      <c r="I40" s="37">
        <v>4</v>
      </c>
      <c r="J40" s="37">
        <v>317</v>
      </c>
      <c r="K40" s="37"/>
      <c r="L40" s="37">
        <v>7</v>
      </c>
      <c r="M40" s="37"/>
      <c r="N40" s="37">
        <v>742000</v>
      </c>
      <c r="O40" s="2"/>
      <c r="P40" s="2"/>
      <c r="Q40" s="2"/>
      <c r="R40" s="2"/>
    </row>
    <row r="41" spans="1:18" s="3" customFormat="1" ht="51" x14ac:dyDescent="0.2">
      <c r="A41" s="82"/>
      <c r="B41" s="9" t="s">
        <v>47</v>
      </c>
      <c r="C41" s="62"/>
      <c r="D41" s="62"/>
      <c r="E41" s="36"/>
      <c r="F41" s="62"/>
      <c r="G41" s="62"/>
      <c r="H41" s="62"/>
      <c r="I41" s="62"/>
      <c r="J41" s="62"/>
      <c r="K41" s="62"/>
      <c r="L41" s="62"/>
      <c r="M41" s="62"/>
      <c r="N41" s="62"/>
      <c r="O41" s="2"/>
      <c r="P41" s="2"/>
      <c r="Q41" s="2"/>
      <c r="R41" s="2"/>
    </row>
    <row r="42" spans="1:18" s="3" customFormat="1" ht="51" x14ac:dyDescent="0.2">
      <c r="A42" s="82"/>
      <c r="B42" s="9" t="s">
        <v>48</v>
      </c>
      <c r="C42" s="60">
        <v>2</v>
      </c>
      <c r="D42" s="60">
        <v>4</v>
      </c>
      <c r="E42" s="60">
        <v>4</v>
      </c>
      <c r="F42" s="60">
        <v>3</v>
      </c>
      <c r="G42" s="60"/>
      <c r="H42" s="60">
        <v>2</v>
      </c>
      <c r="I42" s="60"/>
      <c r="J42" s="60">
        <v>6</v>
      </c>
      <c r="K42" s="60"/>
      <c r="L42" s="60"/>
      <c r="M42" s="60"/>
      <c r="N42" s="60">
        <v>31000</v>
      </c>
      <c r="O42" s="2"/>
      <c r="P42" s="2"/>
      <c r="Q42" s="2"/>
      <c r="R42" s="2"/>
    </row>
    <row r="43" spans="1:18" s="3" customFormat="1" ht="15.75" x14ac:dyDescent="0.2">
      <c r="A43" s="82"/>
      <c r="B43" s="9" t="s">
        <v>49</v>
      </c>
      <c r="C43" s="60">
        <v>15</v>
      </c>
      <c r="D43" s="60">
        <v>170</v>
      </c>
      <c r="E43" s="60">
        <v>157</v>
      </c>
      <c r="F43" s="60">
        <v>153</v>
      </c>
      <c r="G43" s="60">
        <v>2</v>
      </c>
      <c r="H43" s="60">
        <v>12</v>
      </c>
      <c r="I43" s="60"/>
      <c r="J43" s="60">
        <v>171</v>
      </c>
      <c r="K43" s="60"/>
      <c r="L43" s="60">
        <v>14</v>
      </c>
      <c r="M43" s="60"/>
      <c r="N43" s="60">
        <v>563000</v>
      </c>
      <c r="O43" s="2"/>
      <c r="P43" s="2"/>
      <c r="Q43" s="2"/>
      <c r="R43" s="2"/>
    </row>
    <row r="44" spans="1:18" s="3" customFormat="1" ht="25.5" x14ac:dyDescent="0.2">
      <c r="A44" s="82"/>
      <c r="B44" s="66" t="s">
        <v>50</v>
      </c>
      <c r="C44" s="65">
        <f t="shared" ref="C44:J44" si="2">SUM(C40:C43)</f>
        <v>32</v>
      </c>
      <c r="D44" s="65">
        <f t="shared" si="2"/>
        <v>483</v>
      </c>
      <c r="E44" s="65">
        <f t="shared" si="2"/>
        <v>457</v>
      </c>
      <c r="F44" s="65">
        <f t="shared" si="2"/>
        <v>414</v>
      </c>
      <c r="G44" s="65">
        <f t="shared" si="2"/>
        <v>4</v>
      </c>
      <c r="H44" s="65">
        <f t="shared" si="2"/>
        <v>29</v>
      </c>
      <c r="I44" s="65">
        <f t="shared" si="2"/>
        <v>4</v>
      </c>
      <c r="J44" s="65">
        <f t="shared" si="2"/>
        <v>494</v>
      </c>
      <c r="K44" s="65"/>
      <c r="L44" s="65">
        <f>SUM(L40:L43)</f>
        <v>21</v>
      </c>
      <c r="M44" s="65"/>
      <c r="N44" s="65">
        <f>SUM(N40:N43)</f>
        <v>1336000</v>
      </c>
      <c r="O44" s="2"/>
      <c r="P44" s="2"/>
      <c r="Q44" s="2"/>
      <c r="R44" s="2"/>
    </row>
    <row r="45" spans="1:18" s="3" customFormat="1" ht="24.75" customHeight="1" x14ac:dyDescent="0.2">
      <c r="A45" s="88" t="s">
        <v>54</v>
      </c>
      <c r="B45" s="88"/>
      <c r="C45" s="65">
        <f>SUM(C35+C39+C44)</f>
        <v>162</v>
      </c>
      <c r="D45" s="65">
        <f t="shared" ref="D45:L45" si="3">SUM(D35+D39+D44)</f>
        <v>1875</v>
      </c>
      <c r="E45" s="65">
        <f t="shared" si="3"/>
        <v>1462</v>
      </c>
      <c r="F45" s="65">
        <f t="shared" si="3"/>
        <v>1329</v>
      </c>
      <c r="G45" s="65">
        <f t="shared" si="3"/>
        <v>100</v>
      </c>
      <c r="H45" s="65">
        <f t="shared" si="3"/>
        <v>183</v>
      </c>
      <c r="I45" s="65">
        <f t="shared" si="3"/>
        <v>30</v>
      </c>
      <c r="J45" s="65">
        <f t="shared" si="3"/>
        <v>1775</v>
      </c>
      <c r="K45" s="65"/>
      <c r="L45" s="65">
        <f t="shared" si="3"/>
        <v>262</v>
      </c>
      <c r="M45" s="65"/>
      <c r="N45" s="65">
        <f>SUM(N35+N39+N44)</f>
        <v>7572384</v>
      </c>
      <c r="O45" s="2"/>
      <c r="P45" s="2"/>
      <c r="Q45" s="2"/>
      <c r="R45" s="2"/>
    </row>
    <row r="46" spans="1:18" s="3" customFormat="1" ht="28.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R421"/>
  <sheetViews>
    <sheetView zoomScaleNormal="100" zoomScaleSheetLayoutView="120" workbookViewId="0">
      <selection activeCell="P38" sqref="P38"/>
    </sheetView>
  </sheetViews>
  <sheetFormatPr defaultRowHeight="12.75" x14ac:dyDescent="0.2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2.85546875" style="14" bestFit="1" customWidth="1"/>
    <col min="15" max="15" width="9.5703125" bestFit="1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69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 t="s">
        <v>117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52</v>
      </c>
      <c r="B6" s="85"/>
      <c r="C6" s="84"/>
      <c r="D6" s="84"/>
      <c r="E6" s="84" t="s">
        <v>15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10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59"/>
      <c r="D10" s="59">
        <v>11</v>
      </c>
      <c r="E10" s="59">
        <v>9</v>
      </c>
      <c r="F10" s="59">
        <v>3</v>
      </c>
      <c r="G10" s="59">
        <v>1</v>
      </c>
      <c r="H10" s="59">
        <v>1</v>
      </c>
      <c r="I10" s="59"/>
      <c r="J10" s="59">
        <v>11</v>
      </c>
      <c r="K10" s="59"/>
      <c r="L10" s="59"/>
      <c r="M10" s="59"/>
      <c r="N10" s="59">
        <v>4000</v>
      </c>
      <c r="O10" s="2"/>
      <c r="P10" s="2"/>
      <c r="Q10" s="2"/>
      <c r="R10" s="2"/>
    </row>
    <row r="11" spans="1:18" s="3" customFormat="1" ht="30" customHeight="1" x14ac:dyDescent="0.2">
      <c r="A11" s="76" t="s">
        <v>17</v>
      </c>
      <c r="B11" s="76"/>
      <c r="C11" s="59">
        <v>2</v>
      </c>
      <c r="D11" s="59">
        <v>25</v>
      </c>
      <c r="E11" s="59">
        <v>19</v>
      </c>
      <c r="F11" s="59">
        <v>18</v>
      </c>
      <c r="G11" s="59">
        <v>1</v>
      </c>
      <c r="H11" s="59">
        <v>5</v>
      </c>
      <c r="I11" s="59"/>
      <c r="J11" s="59">
        <v>25</v>
      </c>
      <c r="K11" s="59"/>
      <c r="L11" s="59">
        <v>2</v>
      </c>
      <c r="M11" s="59">
        <v>1</v>
      </c>
      <c r="N11" s="59">
        <v>13820</v>
      </c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2"/>
      <c r="P12" s="2"/>
      <c r="Q12" s="2"/>
      <c r="R12" s="2"/>
    </row>
    <row r="13" spans="1:18" s="3" customFormat="1" ht="32.25" customHeight="1" x14ac:dyDescent="0.2">
      <c r="A13" s="76" t="s">
        <v>19</v>
      </c>
      <c r="B13" s="76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2"/>
      <c r="P13" s="2"/>
      <c r="Q13" s="2"/>
      <c r="R13" s="2"/>
    </row>
    <row r="14" spans="1:18" s="3" customFormat="1" ht="31.5" customHeight="1" x14ac:dyDescent="0.2">
      <c r="A14" s="76" t="s">
        <v>20</v>
      </c>
      <c r="B14" s="76"/>
      <c r="C14" s="59">
        <v>4</v>
      </c>
      <c r="D14" s="59">
        <v>79</v>
      </c>
      <c r="E14" s="59">
        <v>64</v>
      </c>
      <c r="F14" s="59">
        <v>62</v>
      </c>
      <c r="G14" s="59">
        <v>4</v>
      </c>
      <c r="H14" s="59">
        <v>9</v>
      </c>
      <c r="I14" s="59"/>
      <c r="J14" s="59">
        <v>77</v>
      </c>
      <c r="K14" s="59"/>
      <c r="L14" s="59">
        <v>6</v>
      </c>
      <c r="M14" s="59">
        <v>2</v>
      </c>
      <c r="N14" s="59">
        <v>72480</v>
      </c>
      <c r="O14" s="2"/>
      <c r="P14" s="2"/>
      <c r="Q14" s="2"/>
      <c r="R14" s="2"/>
    </row>
    <row r="15" spans="1:18" s="3" customFormat="1" ht="30" customHeight="1" x14ac:dyDescent="0.2">
      <c r="A15" s="76" t="s">
        <v>21</v>
      </c>
      <c r="B15" s="76"/>
      <c r="C15" s="59">
        <v>3</v>
      </c>
      <c r="D15" s="59">
        <v>35</v>
      </c>
      <c r="E15" s="59">
        <v>24</v>
      </c>
      <c r="F15" s="59">
        <v>24</v>
      </c>
      <c r="G15" s="59">
        <v>1</v>
      </c>
      <c r="H15" s="59">
        <v>8</v>
      </c>
      <c r="I15" s="59"/>
      <c r="J15" s="59">
        <v>33</v>
      </c>
      <c r="K15" s="59">
        <v>5</v>
      </c>
      <c r="L15" s="59">
        <v>5</v>
      </c>
      <c r="M15" s="59">
        <v>2</v>
      </c>
      <c r="N15" s="59">
        <v>99500</v>
      </c>
      <c r="O15" s="2"/>
      <c r="P15" s="2"/>
      <c r="Q15" s="2"/>
      <c r="R15" s="2"/>
    </row>
    <row r="16" spans="1:18" s="3" customFormat="1" ht="27.75" customHeight="1" x14ac:dyDescent="0.2">
      <c r="A16" s="76" t="s">
        <v>22</v>
      </c>
      <c r="B16" s="76"/>
      <c r="C16" s="59"/>
      <c r="D16" s="59">
        <v>4</v>
      </c>
      <c r="E16" s="59">
        <v>4</v>
      </c>
      <c r="F16" s="59">
        <v>3</v>
      </c>
      <c r="G16" s="59"/>
      <c r="H16" s="59"/>
      <c r="I16" s="59"/>
      <c r="J16" s="59">
        <v>4</v>
      </c>
      <c r="K16" s="59"/>
      <c r="L16" s="59"/>
      <c r="M16" s="59"/>
      <c r="N16" s="59">
        <v>12000</v>
      </c>
      <c r="O16" s="2"/>
      <c r="P16" s="2"/>
      <c r="Q16" s="2"/>
      <c r="R16" s="2"/>
    </row>
    <row r="17" spans="1:18" s="3" customFormat="1" ht="15.75" x14ac:dyDescent="0.2">
      <c r="A17" s="83" t="s">
        <v>23</v>
      </c>
      <c r="B17" s="83"/>
      <c r="C17" s="59">
        <v>7</v>
      </c>
      <c r="D17" s="59">
        <v>133</v>
      </c>
      <c r="E17" s="59">
        <v>98</v>
      </c>
      <c r="F17" s="59">
        <v>98</v>
      </c>
      <c r="G17" s="59">
        <v>7</v>
      </c>
      <c r="H17" s="59">
        <v>30</v>
      </c>
      <c r="I17" s="59"/>
      <c r="J17" s="59">
        <v>135</v>
      </c>
      <c r="K17" s="59"/>
      <c r="L17" s="59">
        <v>5</v>
      </c>
      <c r="M17" s="59">
        <v>1</v>
      </c>
      <c r="N17" s="59">
        <v>476000</v>
      </c>
      <c r="O17" s="2"/>
      <c r="P17" s="2"/>
      <c r="Q17" s="2"/>
      <c r="R17" s="2"/>
    </row>
    <row r="18" spans="1:18" s="3" customFormat="1" ht="27" customHeight="1" x14ac:dyDescent="0.2">
      <c r="A18" s="76" t="s">
        <v>24</v>
      </c>
      <c r="B18" s="76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2"/>
      <c r="P18" s="2"/>
      <c r="Q18" s="2"/>
      <c r="R18" s="2"/>
    </row>
    <row r="19" spans="1:18" s="3" customFormat="1" ht="30" customHeight="1" x14ac:dyDescent="0.2">
      <c r="A19" s="76" t="s">
        <v>25</v>
      </c>
      <c r="B19" s="76"/>
      <c r="C19" s="59">
        <v>2</v>
      </c>
      <c r="D19" s="59">
        <v>39</v>
      </c>
      <c r="E19" s="59">
        <v>24</v>
      </c>
      <c r="F19" s="59">
        <v>21</v>
      </c>
      <c r="G19" s="59">
        <v>5</v>
      </c>
      <c r="H19" s="59">
        <v>10</v>
      </c>
      <c r="I19" s="59"/>
      <c r="J19" s="59">
        <v>39</v>
      </c>
      <c r="K19" s="59">
        <v>1</v>
      </c>
      <c r="L19" s="59">
        <v>2</v>
      </c>
      <c r="N19" s="59">
        <v>125002</v>
      </c>
      <c r="O19" s="2"/>
      <c r="P19" s="2"/>
      <c r="Q19" s="2"/>
      <c r="R19" s="2"/>
    </row>
    <row r="20" spans="1:18" s="3" customFormat="1" ht="15.75" x14ac:dyDescent="0.2">
      <c r="A20" s="81" t="s">
        <v>26</v>
      </c>
      <c r="B20" s="81"/>
      <c r="C20" s="59">
        <v>1</v>
      </c>
      <c r="D20" s="59">
        <v>15</v>
      </c>
      <c r="E20" s="59">
        <v>11</v>
      </c>
      <c r="F20" s="59">
        <v>7</v>
      </c>
      <c r="G20" s="59">
        <v>3</v>
      </c>
      <c r="H20" s="59">
        <v>2</v>
      </c>
      <c r="I20" s="59"/>
      <c r="J20" s="59">
        <v>16</v>
      </c>
      <c r="K20" s="59"/>
      <c r="L20" s="59"/>
      <c r="M20" s="59"/>
      <c r="N20" s="37">
        <v>67600</v>
      </c>
      <c r="P20" s="2"/>
      <c r="Q20" s="2"/>
      <c r="R20" s="2"/>
    </row>
    <row r="21" spans="1:18" s="3" customFormat="1" ht="27.75" customHeight="1" x14ac:dyDescent="0.2">
      <c r="A21" s="76" t="s">
        <v>27</v>
      </c>
      <c r="B21" s="76"/>
      <c r="C21" s="59"/>
      <c r="D21" s="59">
        <v>4</v>
      </c>
      <c r="E21" s="59">
        <v>3</v>
      </c>
      <c r="F21" s="59"/>
      <c r="G21" s="59">
        <v>1</v>
      </c>
      <c r="H21" s="59"/>
      <c r="I21" s="59"/>
      <c r="J21" s="59">
        <v>4</v>
      </c>
      <c r="K21" s="59"/>
      <c r="L21" s="59"/>
      <c r="M21" s="59"/>
      <c r="N21" s="59">
        <v>16000</v>
      </c>
      <c r="O21" s="2"/>
      <c r="P21" s="2"/>
      <c r="Q21" s="2"/>
      <c r="R21" s="2"/>
    </row>
    <row r="22" spans="1:18" s="3" customFormat="1" ht="35.25" customHeight="1" x14ac:dyDescent="0.2">
      <c r="A22" s="76" t="s">
        <v>28</v>
      </c>
      <c r="B22" s="76"/>
      <c r="C22" s="59">
        <v>2</v>
      </c>
      <c r="D22" s="59">
        <v>34</v>
      </c>
      <c r="E22" s="59">
        <v>26</v>
      </c>
      <c r="F22" s="59">
        <v>26</v>
      </c>
      <c r="G22" s="59">
        <v>3</v>
      </c>
      <c r="H22" s="59">
        <v>5</v>
      </c>
      <c r="I22" s="59">
        <v>1</v>
      </c>
      <c r="J22" s="59">
        <v>35</v>
      </c>
      <c r="K22" s="59">
        <v>1</v>
      </c>
      <c r="L22" s="59">
        <v>1</v>
      </c>
      <c r="M22" s="59"/>
      <c r="N22" s="59">
        <v>120000</v>
      </c>
      <c r="O22" s="2"/>
      <c r="P22" s="2"/>
      <c r="Q22" s="2"/>
      <c r="R22" s="2"/>
    </row>
    <row r="23" spans="1:18" s="3" customFormat="1" ht="28.5" customHeight="1" x14ac:dyDescent="0.2">
      <c r="A23" s="81" t="s">
        <v>29</v>
      </c>
      <c r="B23" s="81"/>
      <c r="C23" s="59"/>
      <c r="D23" s="59">
        <v>4</v>
      </c>
      <c r="E23" s="59">
        <v>2</v>
      </c>
      <c r="F23" s="59">
        <v>2</v>
      </c>
      <c r="G23" s="59">
        <v>2</v>
      </c>
      <c r="H23" s="59"/>
      <c r="I23" s="59"/>
      <c r="J23" s="59">
        <v>4</v>
      </c>
      <c r="K23" s="59">
        <v>1</v>
      </c>
      <c r="L23" s="59"/>
      <c r="M23" s="59"/>
      <c r="N23" s="59">
        <v>16000</v>
      </c>
      <c r="O23" s="2"/>
      <c r="P23" s="2"/>
      <c r="Q23" s="2"/>
      <c r="R23" s="2"/>
    </row>
    <row r="24" spans="1:18" s="3" customFormat="1" ht="27.75" customHeight="1" x14ac:dyDescent="0.2">
      <c r="A24" s="76" t="s">
        <v>30</v>
      </c>
      <c r="B24" s="76"/>
      <c r="C24" s="59">
        <v>5</v>
      </c>
      <c r="D24" s="59">
        <v>128</v>
      </c>
      <c r="E24" s="59">
        <v>94</v>
      </c>
      <c r="F24" s="59">
        <v>80</v>
      </c>
      <c r="G24" s="59">
        <v>12</v>
      </c>
      <c r="H24" s="59">
        <v>24</v>
      </c>
      <c r="I24" s="59">
        <v>2</v>
      </c>
      <c r="J24" s="59">
        <v>132</v>
      </c>
      <c r="K24" s="59">
        <v>1</v>
      </c>
      <c r="L24" s="59">
        <v>1</v>
      </c>
      <c r="M24" s="59">
        <v>1</v>
      </c>
      <c r="N24" s="59">
        <v>450000</v>
      </c>
      <c r="O24" s="2"/>
      <c r="P24" s="2"/>
      <c r="Q24" s="2"/>
      <c r="R24" s="2"/>
    </row>
    <row r="25" spans="1:18" s="3" customFormat="1" ht="29.25" customHeight="1" x14ac:dyDescent="0.2">
      <c r="A25" s="76" t="s">
        <v>31</v>
      </c>
      <c r="B25" s="76"/>
      <c r="C25" s="59">
        <v>1</v>
      </c>
      <c r="D25" s="59"/>
      <c r="E25" s="59"/>
      <c r="F25" s="59"/>
      <c r="G25" s="59"/>
      <c r="H25" s="59"/>
      <c r="I25" s="59"/>
      <c r="J25" s="59"/>
      <c r="K25" s="59"/>
      <c r="L25" s="59">
        <v>1</v>
      </c>
      <c r="M25" s="59">
        <v>1</v>
      </c>
      <c r="N25" s="59"/>
      <c r="O25" s="2"/>
      <c r="P25" s="2"/>
      <c r="Q25" s="2"/>
      <c r="R25" s="2"/>
    </row>
    <row r="26" spans="1:18" s="3" customFormat="1" ht="24.75" customHeight="1" x14ac:dyDescent="0.2">
      <c r="A26" s="76" t="s">
        <v>32</v>
      </c>
      <c r="B26" s="76"/>
      <c r="C26" s="59">
        <v>3</v>
      </c>
      <c r="D26" s="59">
        <v>20</v>
      </c>
      <c r="E26" s="59">
        <v>16</v>
      </c>
      <c r="F26" s="59">
        <v>14</v>
      </c>
      <c r="G26" s="59">
        <v>1</v>
      </c>
      <c r="H26" s="59">
        <v>6</v>
      </c>
      <c r="I26" s="59"/>
      <c r="J26" s="59">
        <v>23</v>
      </c>
      <c r="K26" s="59"/>
      <c r="L26" s="59"/>
      <c r="M26" s="59"/>
      <c r="N26" s="59">
        <v>55000</v>
      </c>
      <c r="O26" s="2"/>
      <c r="P26" s="2"/>
      <c r="Q26" s="2"/>
      <c r="R26" s="2"/>
    </row>
    <row r="27" spans="1:18" s="3" customFormat="1" ht="33" customHeight="1" x14ac:dyDescent="0.2">
      <c r="A27" s="76" t="s">
        <v>33</v>
      </c>
      <c r="B27" s="76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2"/>
      <c r="P27" s="2"/>
      <c r="Q27" s="2"/>
      <c r="R27" s="2"/>
    </row>
    <row r="28" spans="1:18" s="3" customFormat="1" ht="27.75" customHeight="1" x14ac:dyDescent="0.2">
      <c r="A28" s="76" t="s">
        <v>34</v>
      </c>
      <c r="B28" s="76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2"/>
      <c r="P28" s="2"/>
      <c r="Q28" s="2"/>
      <c r="R28" s="2"/>
    </row>
    <row r="29" spans="1:18" s="3" customFormat="1" ht="42" customHeight="1" x14ac:dyDescent="0.2">
      <c r="A29" s="76" t="s">
        <v>35</v>
      </c>
      <c r="B29" s="76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2"/>
      <c r="P29" s="2"/>
      <c r="Q29" s="2"/>
      <c r="R29" s="2"/>
    </row>
    <row r="30" spans="1:18" s="3" customFormat="1" ht="56.25" customHeight="1" x14ac:dyDescent="0.2">
      <c r="A30" s="79" t="s">
        <v>36</v>
      </c>
      <c r="B30" s="79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2"/>
      <c r="P30" s="2"/>
      <c r="Q30" s="2"/>
      <c r="R30" s="2"/>
    </row>
    <row r="31" spans="1:18" s="3" customFormat="1" ht="29.25" customHeight="1" x14ac:dyDescent="0.2">
      <c r="A31" s="76" t="s">
        <v>53</v>
      </c>
      <c r="B31" s="76"/>
      <c r="C31" s="37"/>
      <c r="D31" s="37">
        <v>134</v>
      </c>
      <c r="E31" s="37">
        <v>130</v>
      </c>
      <c r="F31" s="37">
        <v>126</v>
      </c>
      <c r="G31" s="37">
        <v>3</v>
      </c>
      <c r="H31" s="37">
        <v>1</v>
      </c>
      <c r="I31" s="37"/>
      <c r="J31" s="37">
        <v>134</v>
      </c>
      <c r="K31" s="37"/>
      <c r="L31" s="37"/>
      <c r="M31" s="37"/>
      <c r="N31" s="37">
        <v>15000</v>
      </c>
      <c r="O31" s="2"/>
      <c r="P31" s="2"/>
      <c r="Q31" s="2"/>
      <c r="R31" s="2"/>
    </row>
    <row r="32" spans="1:18" s="3" customFormat="1" ht="38.25" customHeight="1" x14ac:dyDescent="0.2">
      <c r="A32" s="76" t="s">
        <v>37</v>
      </c>
      <c r="B32" s="76"/>
      <c r="C32" s="37">
        <v>6</v>
      </c>
      <c r="D32" s="37">
        <v>127</v>
      </c>
      <c r="E32" s="37">
        <v>97</v>
      </c>
      <c r="F32" s="37">
        <v>87</v>
      </c>
      <c r="G32" s="37">
        <v>7</v>
      </c>
      <c r="H32" s="37">
        <v>24</v>
      </c>
      <c r="I32" s="37">
        <v>3</v>
      </c>
      <c r="J32" s="37">
        <v>131</v>
      </c>
      <c r="K32" s="37">
        <v>2</v>
      </c>
      <c r="L32" s="37">
        <v>2</v>
      </c>
      <c r="M32" s="37"/>
      <c r="N32" s="37">
        <v>535500</v>
      </c>
      <c r="O32" s="2"/>
      <c r="P32" s="2"/>
      <c r="Q32" s="2"/>
      <c r="R32" s="2"/>
    </row>
    <row r="33" spans="1:18" s="3" customFormat="1" ht="27.75" customHeight="1" x14ac:dyDescent="0.2">
      <c r="A33" s="76" t="s">
        <v>38</v>
      </c>
      <c r="B33" s="76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2"/>
      <c r="P33" s="2"/>
      <c r="Q33" s="2"/>
      <c r="R33" s="2"/>
    </row>
    <row r="34" spans="1:18" s="33" customFormat="1" ht="15" customHeight="1" x14ac:dyDescent="0.2">
      <c r="A34" s="80" t="s">
        <v>39</v>
      </c>
      <c r="B34" s="80"/>
      <c r="C34" s="60">
        <v>189</v>
      </c>
      <c r="D34" s="60">
        <v>1690</v>
      </c>
      <c r="E34" s="60">
        <v>1279</v>
      </c>
      <c r="F34" s="60">
        <v>1226</v>
      </c>
      <c r="G34" s="60">
        <v>175</v>
      </c>
      <c r="H34" s="60">
        <v>248</v>
      </c>
      <c r="I34" s="60">
        <v>7</v>
      </c>
      <c r="J34" s="60">
        <v>1709</v>
      </c>
      <c r="K34" s="60">
        <v>15</v>
      </c>
      <c r="L34" s="60">
        <v>170</v>
      </c>
      <c r="M34" s="60">
        <v>30</v>
      </c>
      <c r="N34" s="60">
        <v>6076677</v>
      </c>
      <c r="O34" s="39"/>
      <c r="P34" s="39"/>
      <c r="Q34" s="39"/>
      <c r="R34" s="39"/>
    </row>
    <row r="35" spans="1:18" s="3" customFormat="1" ht="31.5" customHeight="1" x14ac:dyDescent="0.2">
      <c r="A35" s="86" t="s">
        <v>40</v>
      </c>
      <c r="B35" s="86"/>
      <c r="C35" s="63">
        <f t="shared" ref="C35:N35" si="0">SUM(C10:C34)</f>
        <v>225</v>
      </c>
      <c r="D35" s="63">
        <f t="shared" si="0"/>
        <v>2482</v>
      </c>
      <c r="E35" s="63">
        <f t="shared" si="0"/>
        <v>1900</v>
      </c>
      <c r="F35" s="63">
        <f t="shared" si="0"/>
        <v>1797</v>
      </c>
      <c r="G35" s="63">
        <f t="shared" si="0"/>
        <v>226</v>
      </c>
      <c r="H35" s="63">
        <f t="shared" si="0"/>
        <v>373</v>
      </c>
      <c r="I35" s="63">
        <f t="shared" si="0"/>
        <v>13</v>
      </c>
      <c r="J35" s="63">
        <f t="shared" si="0"/>
        <v>2512</v>
      </c>
      <c r="K35" s="63">
        <f t="shared" si="0"/>
        <v>26</v>
      </c>
      <c r="L35" s="63">
        <f t="shared" si="0"/>
        <v>195</v>
      </c>
      <c r="M35" s="63">
        <f t="shared" si="0"/>
        <v>38</v>
      </c>
      <c r="N35" s="63">
        <f t="shared" si="0"/>
        <v>8154579</v>
      </c>
      <c r="O35" s="2"/>
      <c r="P35" s="2"/>
      <c r="Q35" s="2"/>
      <c r="R35" s="2"/>
    </row>
    <row r="36" spans="1:18" s="3" customFormat="1" ht="25.5" customHeight="1" x14ac:dyDescent="0.2">
      <c r="A36" s="82" t="s">
        <v>44</v>
      </c>
      <c r="B36" s="9" t="s">
        <v>41</v>
      </c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2"/>
      <c r="P36" s="2"/>
      <c r="Q36" s="2"/>
      <c r="R36" s="2"/>
    </row>
    <row r="37" spans="1:18" s="3" customFormat="1" ht="38.25" x14ac:dyDescent="0.2">
      <c r="A37" s="82"/>
      <c r="B37" s="9" t="s">
        <v>42</v>
      </c>
      <c r="C37" s="60">
        <v>4</v>
      </c>
      <c r="D37" s="60">
        <v>168</v>
      </c>
      <c r="E37" s="60">
        <v>107</v>
      </c>
      <c r="F37" s="60">
        <v>99</v>
      </c>
      <c r="G37" s="60">
        <v>28</v>
      </c>
      <c r="H37" s="60">
        <v>7</v>
      </c>
      <c r="I37" s="60">
        <v>26</v>
      </c>
      <c r="J37" s="60">
        <v>168</v>
      </c>
      <c r="K37" s="61"/>
      <c r="L37" s="60">
        <v>4</v>
      </c>
      <c r="M37" s="61">
        <v>3</v>
      </c>
      <c r="N37" s="60">
        <v>366896</v>
      </c>
      <c r="O37" s="2"/>
      <c r="P37" s="2"/>
      <c r="Q37" s="2"/>
      <c r="R37" s="2"/>
    </row>
    <row r="38" spans="1:18" s="3" customFormat="1" ht="63.75" x14ac:dyDescent="0.2">
      <c r="A38" s="82"/>
      <c r="B38" s="9" t="s">
        <v>43</v>
      </c>
      <c r="C38" s="60">
        <v>1</v>
      </c>
      <c r="D38" s="60">
        <v>16</v>
      </c>
      <c r="E38" s="60">
        <v>9</v>
      </c>
      <c r="F38" s="60">
        <v>6</v>
      </c>
      <c r="G38" s="60">
        <v>5</v>
      </c>
      <c r="H38" s="60">
        <v>3</v>
      </c>
      <c r="I38" s="60"/>
      <c r="J38" s="60">
        <v>17</v>
      </c>
      <c r="K38" s="60"/>
      <c r="L38" s="60"/>
      <c r="M38" s="60"/>
      <c r="N38" s="61">
        <v>50000</v>
      </c>
      <c r="O38" s="2"/>
      <c r="P38" s="2"/>
      <c r="Q38" s="2"/>
      <c r="R38" s="2"/>
    </row>
    <row r="39" spans="1:18" s="3" customFormat="1" ht="47.25" customHeight="1" x14ac:dyDescent="0.2">
      <c r="A39" s="82"/>
      <c r="B39" s="64" t="s">
        <v>45</v>
      </c>
      <c r="C39" s="63">
        <f t="shared" ref="C39:J39" si="1">SUM(C37:C38)</f>
        <v>5</v>
      </c>
      <c r="D39" s="63">
        <f t="shared" si="1"/>
        <v>184</v>
      </c>
      <c r="E39" s="63">
        <f t="shared" si="1"/>
        <v>116</v>
      </c>
      <c r="F39" s="63">
        <f t="shared" si="1"/>
        <v>105</v>
      </c>
      <c r="G39" s="63">
        <f t="shared" si="1"/>
        <v>33</v>
      </c>
      <c r="H39" s="63">
        <f t="shared" si="1"/>
        <v>10</v>
      </c>
      <c r="I39" s="63">
        <f t="shared" si="1"/>
        <v>26</v>
      </c>
      <c r="J39" s="63">
        <f t="shared" si="1"/>
        <v>185</v>
      </c>
      <c r="K39" s="63"/>
      <c r="L39" s="63">
        <f>SUM(L37:L38)</f>
        <v>4</v>
      </c>
      <c r="M39" s="63">
        <f>SUM(M37:M38)</f>
        <v>3</v>
      </c>
      <c r="N39" s="63">
        <f>SUM(N37:N38)</f>
        <v>416896</v>
      </c>
      <c r="O39" s="2"/>
      <c r="P39" s="2"/>
      <c r="Q39" s="2"/>
      <c r="R39" s="2"/>
    </row>
    <row r="40" spans="1:18" s="3" customFormat="1" ht="38.25" x14ac:dyDescent="0.2">
      <c r="A40" s="82" t="s">
        <v>51</v>
      </c>
      <c r="B40" s="9" t="s">
        <v>46</v>
      </c>
      <c r="C40" s="37">
        <v>2</v>
      </c>
      <c r="D40" s="37">
        <v>196</v>
      </c>
      <c r="E40" s="37">
        <v>186</v>
      </c>
      <c r="F40" s="37">
        <v>184</v>
      </c>
      <c r="G40" s="37"/>
      <c r="H40" s="37">
        <v>11</v>
      </c>
      <c r="I40" s="37"/>
      <c r="J40" s="37">
        <v>197</v>
      </c>
      <c r="K40" s="37"/>
      <c r="L40" s="37">
        <v>1</v>
      </c>
      <c r="M40" s="37"/>
      <c r="N40" s="61">
        <v>516100</v>
      </c>
      <c r="O40" s="2"/>
      <c r="P40" s="2"/>
      <c r="Q40" s="2"/>
      <c r="R40" s="2"/>
    </row>
    <row r="41" spans="1:18" s="3" customFormat="1" ht="51" x14ac:dyDescent="0.2">
      <c r="A41" s="82"/>
      <c r="B41" s="9" t="s">
        <v>47</v>
      </c>
      <c r="C41" s="62"/>
      <c r="D41" s="62"/>
      <c r="E41" s="36"/>
      <c r="F41" s="62"/>
      <c r="G41" s="62"/>
      <c r="H41" s="62"/>
      <c r="I41" s="62"/>
      <c r="J41" s="62"/>
      <c r="K41" s="62"/>
      <c r="L41" s="62"/>
      <c r="M41" s="62"/>
      <c r="N41" s="62"/>
      <c r="O41" s="2"/>
      <c r="P41" s="2"/>
      <c r="Q41" s="2"/>
      <c r="R41" s="2"/>
    </row>
    <row r="42" spans="1:18" s="3" customFormat="1" ht="51" x14ac:dyDescent="0.2">
      <c r="A42" s="82"/>
      <c r="B42" s="9" t="s">
        <v>48</v>
      </c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2"/>
      <c r="P42" s="2"/>
      <c r="Q42" s="2"/>
      <c r="R42" s="2"/>
    </row>
    <row r="43" spans="1:18" s="3" customFormat="1" ht="15.75" x14ac:dyDescent="0.2">
      <c r="A43" s="82"/>
      <c r="B43" s="9" t="s">
        <v>49</v>
      </c>
      <c r="C43" s="60">
        <v>4</v>
      </c>
      <c r="D43" s="60">
        <v>40</v>
      </c>
      <c r="E43" s="60">
        <v>34</v>
      </c>
      <c r="F43" s="60">
        <v>34</v>
      </c>
      <c r="G43" s="60">
        <v>2</v>
      </c>
      <c r="H43" s="60">
        <v>3</v>
      </c>
      <c r="I43" s="60"/>
      <c r="J43" s="60">
        <v>39</v>
      </c>
      <c r="K43" s="60"/>
      <c r="L43" s="60">
        <v>5</v>
      </c>
      <c r="M43" s="60"/>
      <c r="N43" s="60">
        <v>113500</v>
      </c>
      <c r="O43" s="2"/>
      <c r="P43" s="2"/>
      <c r="Q43" s="2"/>
      <c r="R43" s="2"/>
    </row>
    <row r="44" spans="1:18" s="3" customFormat="1" ht="25.5" x14ac:dyDescent="0.2">
      <c r="A44" s="82"/>
      <c r="B44" s="64" t="s">
        <v>50</v>
      </c>
      <c r="C44" s="63">
        <f t="shared" ref="C44:H44" si="2">SUM(C40:C43)</f>
        <v>6</v>
      </c>
      <c r="D44" s="63">
        <f t="shared" si="2"/>
        <v>236</v>
      </c>
      <c r="E44" s="63">
        <f t="shared" si="2"/>
        <v>220</v>
      </c>
      <c r="F44" s="63">
        <f t="shared" si="2"/>
        <v>218</v>
      </c>
      <c r="G44" s="63">
        <f t="shared" si="2"/>
        <v>2</v>
      </c>
      <c r="H44" s="63">
        <f t="shared" si="2"/>
        <v>14</v>
      </c>
      <c r="I44" s="63"/>
      <c r="J44" s="63">
        <f>SUM(J40:J43)</f>
        <v>236</v>
      </c>
      <c r="K44" s="63"/>
      <c r="L44" s="63">
        <f>SUM(L40:L43)</f>
        <v>6</v>
      </c>
      <c r="M44" s="63"/>
      <c r="N44" s="63">
        <f>SUM(N40:N43)</f>
        <v>629600</v>
      </c>
      <c r="O44" s="2"/>
      <c r="P44" s="2"/>
      <c r="Q44" s="2"/>
      <c r="R44" s="2"/>
    </row>
    <row r="45" spans="1:18" s="3" customFormat="1" ht="24.75" customHeight="1" x14ac:dyDescent="0.2">
      <c r="A45" s="87" t="s">
        <v>54</v>
      </c>
      <c r="B45" s="87"/>
      <c r="C45" s="63">
        <v>236</v>
      </c>
      <c r="D45" s="63">
        <v>2902</v>
      </c>
      <c r="E45" s="63">
        <v>2236</v>
      </c>
      <c r="F45" s="63">
        <v>2120</v>
      </c>
      <c r="G45" s="63">
        <v>261</v>
      </c>
      <c r="H45" s="63">
        <v>397</v>
      </c>
      <c r="I45" s="63">
        <v>39</v>
      </c>
      <c r="J45" s="63">
        <v>2933</v>
      </c>
      <c r="K45" s="63">
        <v>26</v>
      </c>
      <c r="L45" s="63">
        <v>205</v>
      </c>
      <c r="M45" s="63">
        <v>41</v>
      </c>
      <c r="N45" s="63">
        <v>9201075</v>
      </c>
      <c r="O45" s="2"/>
      <c r="P45" s="2"/>
      <c r="Q45" s="2"/>
      <c r="R45" s="2"/>
    </row>
    <row r="46" spans="1:18" s="3" customFormat="1" ht="28.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R421"/>
  <sheetViews>
    <sheetView zoomScaleNormal="100" zoomScaleSheetLayoutView="120" workbookViewId="0">
      <selection activeCell="Q12" sqref="Q12"/>
    </sheetView>
  </sheetViews>
  <sheetFormatPr defaultRowHeight="12.75" x14ac:dyDescent="0.2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2.85546875" style="14" bestFit="1" customWidth="1"/>
    <col min="15" max="15" width="9.5703125" bestFit="1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70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 t="s">
        <v>76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52</v>
      </c>
      <c r="B6" s="85"/>
      <c r="C6" s="84"/>
      <c r="D6" s="84"/>
      <c r="E6" s="84" t="s">
        <v>15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10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59"/>
      <c r="D10" s="59">
        <v>9</v>
      </c>
      <c r="E10" s="59">
        <v>4</v>
      </c>
      <c r="F10" s="59">
        <v>4</v>
      </c>
      <c r="G10" s="59">
        <v>5</v>
      </c>
      <c r="H10" s="59"/>
      <c r="I10" s="59"/>
      <c r="J10" s="59">
        <v>9</v>
      </c>
      <c r="K10" s="59"/>
      <c r="L10" s="59"/>
      <c r="M10" s="59"/>
      <c r="N10" s="59">
        <v>4000</v>
      </c>
      <c r="O10" s="2"/>
      <c r="P10" s="2"/>
      <c r="Q10" s="2"/>
      <c r="R10" s="2"/>
    </row>
    <row r="11" spans="1:18" s="3" customFormat="1" ht="30" customHeight="1" x14ac:dyDescent="0.2">
      <c r="A11" s="76" t="s">
        <v>17</v>
      </c>
      <c r="B11" s="76"/>
      <c r="C11" s="59"/>
      <c r="D11" s="59">
        <v>1</v>
      </c>
      <c r="E11" s="59"/>
      <c r="F11" s="59"/>
      <c r="G11" s="59">
        <v>1</v>
      </c>
      <c r="H11" s="59"/>
      <c r="I11" s="59"/>
      <c r="J11" s="59">
        <v>1</v>
      </c>
      <c r="K11" s="59"/>
      <c r="L11" s="59"/>
      <c r="M11" s="59"/>
      <c r="N11" s="59"/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2"/>
      <c r="P12" s="2"/>
      <c r="Q12" s="2"/>
      <c r="R12" s="2"/>
    </row>
    <row r="13" spans="1:18" s="3" customFormat="1" ht="32.25" customHeight="1" x14ac:dyDescent="0.2">
      <c r="A13" s="76" t="s">
        <v>19</v>
      </c>
      <c r="B13" s="76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2"/>
      <c r="P13" s="2"/>
      <c r="Q13" s="2"/>
      <c r="R13" s="2"/>
    </row>
    <row r="14" spans="1:18" s="3" customFormat="1" ht="31.5" customHeight="1" x14ac:dyDescent="0.2">
      <c r="A14" s="76" t="s">
        <v>20</v>
      </c>
      <c r="B14" s="76"/>
      <c r="C14" s="59">
        <v>2</v>
      </c>
      <c r="D14" s="59">
        <v>84</v>
      </c>
      <c r="E14" s="59">
        <v>53</v>
      </c>
      <c r="F14" s="59">
        <v>53</v>
      </c>
      <c r="G14" s="59">
        <v>13</v>
      </c>
      <c r="H14" s="59">
        <v>15</v>
      </c>
      <c r="I14" s="59"/>
      <c r="J14" s="59">
        <v>81</v>
      </c>
      <c r="K14" s="59"/>
      <c r="L14" s="59">
        <v>5</v>
      </c>
      <c r="M14" s="59"/>
      <c r="N14" s="59">
        <v>5040</v>
      </c>
      <c r="O14" s="2"/>
      <c r="P14" s="2"/>
      <c r="Q14" s="2"/>
      <c r="R14" s="2"/>
    </row>
    <row r="15" spans="1:18" s="3" customFormat="1" ht="30" customHeight="1" x14ac:dyDescent="0.2">
      <c r="A15" s="76" t="s">
        <v>21</v>
      </c>
      <c r="B15" s="76"/>
      <c r="C15" s="59"/>
      <c r="D15" s="59">
        <v>13</v>
      </c>
      <c r="E15" s="59">
        <v>10</v>
      </c>
      <c r="F15" s="59">
        <v>10</v>
      </c>
      <c r="G15" s="59"/>
      <c r="H15" s="59">
        <v>1</v>
      </c>
      <c r="I15" s="59"/>
      <c r="J15" s="59">
        <v>11</v>
      </c>
      <c r="K15" s="59"/>
      <c r="L15" s="59">
        <v>2</v>
      </c>
      <c r="M15" s="59">
        <v>1</v>
      </c>
      <c r="N15" s="59">
        <v>39000</v>
      </c>
      <c r="O15" s="2"/>
      <c r="P15" s="2"/>
      <c r="Q15" s="2"/>
      <c r="R15" s="2"/>
    </row>
    <row r="16" spans="1:18" s="3" customFormat="1" ht="27.75" customHeight="1" x14ac:dyDescent="0.2">
      <c r="A16" s="76" t="s">
        <v>22</v>
      </c>
      <c r="B16" s="76"/>
      <c r="C16" s="59"/>
      <c r="D16" s="59">
        <v>3</v>
      </c>
      <c r="E16" s="59">
        <v>2</v>
      </c>
      <c r="F16" s="59">
        <v>2</v>
      </c>
      <c r="G16" s="59"/>
      <c r="H16" s="59">
        <v>1</v>
      </c>
      <c r="I16" s="59"/>
      <c r="J16" s="59">
        <v>3</v>
      </c>
      <c r="K16" s="59"/>
      <c r="L16" s="59"/>
      <c r="M16" s="59"/>
      <c r="N16" s="59">
        <v>9000</v>
      </c>
      <c r="O16" s="2"/>
      <c r="P16" s="2"/>
      <c r="Q16" s="2"/>
      <c r="R16" s="2"/>
    </row>
    <row r="17" spans="1:18" s="3" customFormat="1" ht="15.75" x14ac:dyDescent="0.2">
      <c r="A17" s="83" t="s">
        <v>23</v>
      </c>
      <c r="B17" s="83"/>
      <c r="C17" s="59">
        <v>6</v>
      </c>
      <c r="D17" s="59">
        <v>109</v>
      </c>
      <c r="E17" s="59">
        <v>77</v>
      </c>
      <c r="F17" s="59">
        <v>77</v>
      </c>
      <c r="G17" s="59">
        <v>7</v>
      </c>
      <c r="H17" s="59">
        <v>15</v>
      </c>
      <c r="I17" s="59">
        <v>1</v>
      </c>
      <c r="J17" s="59">
        <v>100</v>
      </c>
      <c r="K17" s="59"/>
      <c r="L17" s="59">
        <v>15</v>
      </c>
      <c r="M17" s="59">
        <v>1</v>
      </c>
      <c r="N17" s="59">
        <v>436160</v>
      </c>
      <c r="O17" s="2"/>
      <c r="P17" s="2"/>
      <c r="Q17" s="2"/>
      <c r="R17" s="2"/>
    </row>
    <row r="18" spans="1:18" s="3" customFormat="1" ht="27" customHeight="1" x14ac:dyDescent="0.2">
      <c r="A18" s="76" t="s">
        <v>24</v>
      </c>
      <c r="B18" s="76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2"/>
      <c r="P18" s="2"/>
      <c r="Q18" s="2"/>
      <c r="R18" s="2"/>
    </row>
    <row r="19" spans="1:18" s="3" customFormat="1" ht="30" customHeight="1" x14ac:dyDescent="0.2">
      <c r="A19" s="76" t="s">
        <v>25</v>
      </c>
      <c r="B19" s="76"/>
      <c r="C19" s="59">
        <v>5</v>
      </c>
      <c r="D19" s="59">
        <v>14</v>
      </c>
      <c r="E19" s="59">
        <v>8</v>
      </c>
      <c r="F19" s="59">
        <v>8</v>
      </c>
      <c r="G19" s="59">
        <v>6</v>
      </c>
      <c r="H19" s="59">
        <v>2</v>
      </c>
      <c r="I19" s="59"/>
      <c r="J19" s="59">
        <v>16</v>
      </c>
      <c r="K19" s="59"/>
      <c r="L19" s="59">
        <v>3</v>
      </c>
      <c r="M19" s="35">
        <v>2</v>
      </c>
      <c r="N19" s="59">
        <v>52000</v>
      </c>
      <c r="O19" s="2"/>
      <c r="P19" s="2"/>
      <c r="Q19" s="2"/>
      <c r="R19" s="2"/>
    </row>
    <row r="20" spans="1:18" s="3" customFormat="1" ht="15.75" x14ac:dyDescent="0.2">
      <c r="A20" s="81" t="s">
        <v>26</v>
      </c>
      <c r="B20" s="81"/>
      <c r="C20" s="59">
        <v>11</v>
      </c>
      <c r="D20" s="59">
        <v>41</v>
      </c>
      <c r="E20" s="59">
        <v>19</v>
      </c>
      <c r="F20" s="59">
        <v>19</v>
      </c>
      <c r="G20" s="59">
        <v>15</v>
      </c>
      <c r="H20" s="59">
        <v>11</v>
      </c>
      <c r="I20" s="59">
        <v>1</v>
      </c>
      <c r="J20" s="59">
        <v>46</v>
      </c>
      <c r="K20" s="59"/>
      <c r="L20" s="59">
        <v>6</v>
      </c>
      <c r="M20" s="59">
        <v>4</v>
      </c>
      <c r="N20" s="37">
        <v>142400</v>
      </c>
      <c r="O20" s="2"/>
      <c r="P20" s="2"/>
      <c r="Q20" s="2"/>
      <c r="R20" s="2"/>
    </row>
    <row r="21" spans="1:18" s="3" customFormat="1" ht="27.75" customHeight="1" x14ac:dyDescent="0.2">
      <c r="A21" s="76" t="s">
        <v>27</v>
      </c>
      <c r="B21" s="76"/>
      <c r="C21" s="59">
        <v>7</v>
      </c>
      <c r="D21" s="59">
        <v>1</v>
      </c>
      <c r="E21" s="59">
        <v>3</v>
      </c>
      <c r="F21" s="59">
        <v>3</v>
      </c>
      <c r="G21" s="59">
        <v>4</v>
      </c>
      <c r="H21" s="59"/>
      <c r="I21" s="59"/>
      <c r="J21" s="59">
        <v>7</v>
      </c>
      <c r="K21" s="59"/>
      <c r="L21" s="59">
        <v>1</v>
      </c>
      <c r="M21" s="59">
        <v>1</v>
      </c>
      <c r="N21" s="59">
        <v>8000</v>
      </c>
      <c r="O21" s="2"/>
      <c r="P21" s="2"/>
      <c r="Q21" s="2"/>
      <c r="R21" s="2"/>
    </row>
    <row r="22" spans="1:18" s="3" customFormat="1" ht="35.25" customHeight="1" x14ac:dyDescent="0.2">
      <c r="A22" s="76" t="s">
        <v>28</v>
      </c>
      <c r="B22" s="76"/>
      <c r="C22" s="59">
        <v>1</v>
      </c>
      <c r="D22" s="59">
        <v>3</v>
      </c>
      <c r="E22" s="59">
        <v>4</v>
      </c>
      <c r="F22" s="59">
        <v>4</v>
      </c>
      <c r="G22" s="59"/>
      <c r="H22" s="59"/>
      <c r="I22" s="59"/>
      <c r="J22" s="59">
        <v>4</v>
      </c>
      <c r="K22" s="59"/>
      <c r="L22" s="59"/>
      <c r="M22" s="59"/>
      <c r="N22" s="59">
        <v>8000</v>
      </c>
      <c r="O22" s="2"/>
      <c r="P22" s="2"/>
      <c r="Q22" s="2"/>
      <c r="R22" s="2"/>
    </row>
    <row r="23" spans="1:18" s="3" customFormat="1" ht="28.5" customHeight="1" x14ac:dyDescent="0.2">
      <c r="A23" s="81" t="s">
        <v>29</v>
      </c>
      <c r="B23" s="81"/>
      <c r="C23" s="59">
        <v>4</v>
      </c>
      <c r="D23" s="59">
        <v>58</v>
      </c>
      <c r="E23" s="59">
        <v>27</v>
      </c>
      <c r="F23" s="59">
        <v>27</v>
      </c>
      <c r="G23" s="59">
        <v>15</v>
      </c>
      <c r="H23" s="59">
        <v>11</v>
      </c>
      <c r="I23" s="59">
        <v>2</v>
      </c>
      <c r="J23" s="59">
        <v>55</v>
      </c>
      <c r="K23" s="59"/>
      <c r="L23" s="59">
        <v>7</v>
      </c>
      <c r="M23" s="59"/>
      <c r="N23" s="59">
        <v>237000</v>
      </c>
      <c r="O23" s="2"/>
      <c r="P23" s="2"/>
      <c r="Q23" s="2"/>
      <c r="R23" s="2"/>
    </row>
    <row r="24" spans="1:18" s="3" customFormat="1" ht="27.75" customHeight="1" x14ac:dyDescent="0.2">
      <c r="A24" s="76" t="s">
        <v>30</v>
      </c>
      <c r="B24" s="76"/>
      <c r="C24" s="59">
        <v>39</v>
      </c>
      <c r="D24" s="59">
        <v>134</v>
      </c>
      <c r="E24" s="59">
        <v>72</v>
      </c>
      <c r="F24" s="59">
        <v>72</v>
      </c>
      <c r="G24" s="59">
        <v>32</v>
      </c>
      <c r="H24" s="59">
        <v>27</v>
      </c>
      <c r="I24" s="59">
        <v>4</v>
      </c>
      <c r="J24" s="59">
        <v>135</v>
      </c>
      <c r="K24" s="59"/>
      <c r="L24" s="59">
        <v>38</v>
      </c>
      <c r="M24" s="59">
        <v>24</v>
      </c>
      <c r="N24" s="59">
        <v>539500</v>
      </c>
      <c r="O24" s="2"/>
      <c r="P24" s="2"/>
      <c r="Q24" s="2"/>
      <c r="R24" s="2"/>
    </row>
    <row r="25" spans="1:18" s="3" customFormat="1" ht="29.25" customHeight="1" x14ac:dyDescent="0.2">
      <c r="A25" s="76" t="s">
        <v>31</v>
      </c>
      <c r="B25" s="76"/>
      <c r="C25" s="59"/>
      <c r="D25" s="59">
        <v>3</v>
      </c>
      <c r="E25" s="59">
        <v>2</v>
      </c>
      <c r="F25" s="59">
        <v>2</v>
      </c>
      <c r="G25" s="59"/>
      <c r="H25" s="59"/>
      <c r="I25" s="59"/>
      <c r="J25" s="59">
        <v>2</v>
      </c>
      <c r="K25" s="59"/>
      <c r="L25" s="59">
        <v>1</v>
      </c>
      <c r="M25" s="59"/>
      <c r="N25" s="59"/>
      <c r="O25" s="2"/>
      <c r="P25" s="2"/>
      <c r="Q25" s="2"/>
      <c r="R25" s="2"/>
    </row>
    <row r="26" spans="1:18" s="3" customFormat="1" ht="24.75" customHeight="1" x14ac:dyDescent="0.2">
      <c r="A26" s="76" t="s">
        <v>32</v>
      </c>
      <c r="B26" s="76"/>
      <c r="C26" s="59"/>
      <c r="D26" s="59">
        <v>4</v>
      </c>
      <c r="E26" s="59">
        <v>2</v>
      </c>
      <c r="F26" s="59">
        <v>2</v>
      </c>
      <c r="G26" s="59">
        <v>1</v>
      </c>
      <c r="H26" s="59"/>
      <c r="I26" s="59">
        <v>1</v>
      </c>
      <c r="J26" s="59">
        <v>4</v>
      </c>
      <c r="K26" s="59"/>
      <c r="L26" s="59"/>
      <c r="M26" s="59"/>
      <c r="N26" s="59">
        <v>12000</v>
      </c>
      <c r="O26" s="2"/>
      <c r="P26" s="2"/>
      <c r="Q26" s="2"/>
      <c r="R26" s="2"/>
    </row>
    <row r="27" spans="1:18" s="3" customFormat="1" ht="33" customHeight="1" x14ac:dyDescent="0.2">
      <c r="A27" s="76" t="s">
        <v>33</v>
      </c>
      <c r="B27" s="76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2"/>
      <c r="P27" s="2"/>
      <c r="Q27" s="2"/>
      <c r="R27" s="2"/>
    </row>
    <row r="28" spans="1:18" s="3" customFormat="1" ht="27.75" customHeight="1" x14ac:dyDescent="0.2">
      <c r="A28" s="76" t="s">
        <v>34</v>
      </c>
      <c r="B28" s="76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2"/>
      <c r="P28" s="2"/>
      <c r="Q28" s="2"/>
      <c r="R28" s="2"/>
    </row>
    <row r="29" spans="1:18" s="3" customFormat="1" ht="42" customHeight="1" x14ac:dyDescent="0.2">
      <c r="A29" s="76" t="s">
        <v>35</v>
      </c>
      <c r="B29" s="76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2"/>
      <c r="P29" s="2"/>
      <c r="Q29" s="2"/>
      <c r="R29" s="2"/>
    </row>
    <row r="30" spans="1:18" s="3" customFormat="1" ht="56.25" customHeight="1" x14ac:dyDescent="0.2">
      <c r="A30" s="79" t="s">
        <v>36</v>
      </c>
      <c r="B30" s="79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2"/>
      <c r="P30" s="2"/>
      <c r="Q30" s="2"/>
      <c r="R30" s="2"/>
    </row>
    <row r="31" spans="1:18" s="3" customFormat="1" ht="29.25" customHeight="1" x14ac:dyDescent="0.2">
      <c r="A31" s="76" t="s">
        <v>53</v>
      </c>
      <c r="B31" s="76"/>
      <c r="C31" s="37"/>
      <c r="D31" s="37">
        <v>5</v>
      </c>
      <c r="E31" s="37">
        <v>5</v>
      </c>
      <c r="F31" s="37">
        <v>5</v>
      </c>
      <c r="G31" s="37"/>
      <c r="H31" s="37"/>
      <c r="I31" s="37"/>
      <c r="J31" s="37">
        <v>5</v>
      </c>
      <c r="K31" s="37"/>
      <c r="L31" s="37"/>
      <c r="M31" s="37"/>
      <c r="N31" s="37"/>
      <c r="O31" s="2"/>
      <c r="P31" s="2"/>
      <c r="Q31" s="2"/>
      <c r="R31" s="2"/>
    </row>
    <row r="32" spans="1:18" s="3" customFormat="1" ht="38.25" customHeight="1" x14ac:dyDescent="0.2">
      <c r="A32" s="76" t="s">
        <v>37</v>
      </c>
      <c r="B32" s="76"/>
      <c r="C32" s="37">
        <v>8</v>
      </c>
      <c r="D32" s="37">
        <v>64</v>
      </c>
      <c r="E32" s="37">
        <v>43</v>
      </c>
      <c r="F32" s="37">
        <v>43</v>
      </c>
      <c r="G32" s="37">
        <v>14</v>
      </c>
      <c r="H32" s="37">
        <v>9</v>
      </c>
      <c r="I32" s="37">
        <v>3</v>
      </c>
      <c r="J32" s="37">
        <v>69</v>
      </c>
      <c r="K32" s="37"/>
      <c r="L32" s="37">
        <v>3</v>
      </c>
      <c r="M32" s="37">
        <v>3</v>
      </c>
      <c r="N32" s="37">
        <v>246500</v>
      </c>
      <c r="O32" s="2"/>
      <c r="P32" s="2"/>
      <c r="Q32" s="2"/>
      <c r="R32" s="2"/>
    </row>
    <row r="33" spans="1:18" s="3" customFormat="1" ht="27.75" customHeight="1" x14ac:dyDescent="0.2">
      <c r="A33" s="76" t="s">
        <v>38</v>
      </c>
      <c r="B33" s="76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2"/>
      <c r="P33" s="2"/>
      <c r="Q33" s="2"/>
      <c r="R33" s="2"/>
    </row>
    <row r="34" spans="1:18" s="3" customFormat="1" ht="15" customHeight="1" x14ac:dyDescent="0.2">
      <c r="A34" s="80" t="s">
        <v>39</v>
      </c>
      <c r="B34" s="80"/>
      <c r="C34" s="60">
        <v>80</v>
      </c>
      <c r="D34" s="60">
        <v>804</v>
      </c>
      <c r="E34" s="60">
        <v>488</v>
      </c>
      <c r="F34" s="60">
        <v>488</v>
      </c>
      <c r="G34" s="60">
        <v>174</v>
      </c>
      <c r="H34" s="60">
        <v>61</v>
      </c>
      <c r="I34" s="60">
        <v>22</v>
      </c>
      <c r="J34" s="60">
        <v>745</v>
      </c>
      <c r="K34" s="60"/>
      <c r="L34" s="60">
        <v>139</v>
      </c>
      <c r="M34" s="60">
        <v>48</v>
      </c>
      <c r="N34" s="60">
        <v>4670691</v>
      </c>
      <c r="O34" s="2"/>
      <c r="P34" s="2"/>
      <c r="Q34" s="2"/>
      <c r="R34" s="2"/>
    </row>
    <row r="35" spans="1:18" s="3" customFormat="1" ht="31.5" customHeight="1" x14ac:dyDescent="0.2">
      <c r="A35" s="89" t="s">
        <v>40</v>
      </c>
      <c r="B35" s="89"/>
      <c r="C35" s="65">
        <f t="shared" ref="C35:J35" si="0">SUM(C10:C34)</f>
        <v>163</v>
      </c>
      <c r="D35" s="65">
        <f t="shared" si="0"/>
        <v>1350</v>
      </c>
      <c r="E35" s="65">
        <f t="shared" si="0"/>
        <v>819</v>
      </c>
      <c r="F35" s="65">
        <f t="shared" si="0"/>
        <v>819</v>
      </c>
      <c r="G35" s="65">
        <f t="shared" si="0"/>
        <v>287</v>
      </c>
      <c r="H35" s="65">
        <f t="shared" si="0"/>
        <v>153</v>
      </c>
      <c r="I35" s="65">
        <f t="shared" si="0"/>
        <v>34</v>
      </c>
      <c r="J35" s="65">
        <f t="shared" si="0"/>
        <v>1293</v>
      </c>
      <c r="K35" s="65"/>
      <c r="L35" s="65">
        <f>SUM(L10:L34)</f>
        <v>220</v>
      </c>
      <c r="M35" s="65">
        <f>SUM(M10:M34)</f>
        <v>84</v>
      </c>
      <c r="N35" s="65">
        <f>SUM(N10:N34)</f>
        <v>6409291</v>
      </c>
      <c r="O35" s="2"/>
      <c r="P35" s="2"/>
      <c r="Q35" s="2"/>
      <c r="R35" s="2"/>
    </row>
    <row r="36" spans="1:18" s="3" customFormat="1" ht="25.5" customHeight="1" x14ac:dyDescent="0.2">
      <c r="A36" s="82" t="s">
        <v>44</v>
      </c>
      <c r="B36" s="9" t="s">
        <v>41</v>
      </c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2"/>
      <c r="P36" s="2"/>
      <c r="Q36" s="2"/>
      <c r="R36" s="2"/>
    </row>
    <row r="37" spans="1:18" s="3" customFormat="1" ht="38.25" x14ac:dyDescent="0.2">
      <c r="A37" s="82"/>
      <c r="B37" s="9" t="s">
        <v>42</v>
      </c>
      <c r="C37" s="60"/>
      <c r="D37" s="60"/>
      <c r="E37" s="60"/>
      <c r="F37" s="60"/>
      <c r="G37" s="60"/>
      <c r="H37" s="60"/>
      <c r="I37" s="60"/>
      <c r="J37" s="60"/>
      <c r="K37" s="61"/>
      <c r="L37" s="60"/>
      <c r="M37" s="61"/>
      <c r="N37" s="60"/>
      <c r="O37" s="2"/>
      <c r="P37" s="2"/>
      <c r="Q37" s="2"/>
      <c r="R37" s="2"/>
    </row>
    <row r="38" spans="1:18" s="3" customFormat="1" ht="63.75" x14ac:dyDescent="0.2">
      <c r="A38" s="82"/>
      <c r="B38" s="9" t="s">
        <v>43</v>
      </c>
      <c r="C38" s="60"/>
      <c r="D38" s="60">
        <v>34</v>
      </c>
      <c r="E38" s="60">
        <v>21</v>
      </c>
      <c r="F38" s="60">
        <v>21</v>
      </c>
      <c r="G38" s="60">
        <v>7</v>
      </c>
      <c r="H38" s="60">
        <v>2</v>
      </c>
      <c r="I38" s="60">
        <v>1</v>
      </c>
      <c r="J38" s="60">
        <v>31</v>
      </c>
      <c r="K38" s="60"/>
      <c r="L38" s="60">
        <v>3</v>
      </c>
      <c r="M38" s="60">
        <v>1</v>
      </c>
      <c r="N38" s="61">
        <v>67000</v>
      </c>
      <c r="O38" s="2"/>
      <c r="P38" s="2"/>
      <c r="Q38" s="2"/>
      <c r="R38" s="2"/>
    </row>
    <row r="39" spans="1:18" s="3" customFormat="1" ht="47.25" customHeight="1" x14ac:dyDescent="0.2">
      <c r="A39" s="82"/>
      <c r="B39" s="64" t="s">
        <v>45</v>
      </c>
      <c r="C39" s="63"/>
      <c r="D39" s="63">
        <f t="shared" ref="D39:J39" si="1">SUM(D38)</f>
        <v>34</v>
      </c>
      <c r="E39" s="63">
        <f t="shared" si="1"/>
        <v>21</v>
      </c>
      <c r="F39" s="63">
        <f t="shared" si="1"/>
        <v>21</v>
      </c>
      <c r="G39" s="63">
        <f t="shared" si="1"/>
        <v>7</v>
      </c>
      <c r="H39" s="63">
        <f t="shared" si="1"/>
        <v>2</v>
      </c>
      <c r="I39" s="63">
        <f t="shared" si="1"/>
        <v>1</v>
      </c>
      <c r="J39" s="63">
        <f t="shared" si="1"/>
        <v>31</v>
      </c>
      <c r="K39" s="63"/>
      <c r="L39" s="63">
        <f>SUM(L38)</f>
        <v>3</v>
      </c>
      <c r="M39" s="63">
        <f>SUM(M38)</f>
        <v>1</v>
      </c>
      <c r="N39" s="63">
        <f>SUM(N38)</f>
        <v>67000</v>
      </c>
      <c r="O39" s="2"/>
      <c r="P39" s="2"/>
      <c r="Q39" s="2"/>
      <c r="R39" s="2"/>
    </row>
    <row r="40" spans="1:18" s="3" customFormat="1" ht="38.25" x14ac:dyDescent="0.2">
      <c r="A40" s="82" t="s">
        <v>51</v>
      </c>
      <c r="B40" s="9" t="s">
        <v>46</v>
      </c>
      <c r="C40" s="37">
        <v>9</v>
      </c>
      <c r="D40" s="37">
        <v>268</v>
      </c>
      <c r="E40" s="37">
        <v>234</v>
      </c>
      <c r="F40" s="37">
        <v>234</v>
      </c>
      <c r="G40" s="37">
        <v>8</v>
      </c>
      <c r="H40" s="37">
        <v>20</v>
      </c>
      <c r="I40" s="37">
        <v>2</v>
      </c>
      <c r="J40" s="37">
        <v>264</v>
      </c>
      <c r="K40" s="37"/>
      <c r="L40" s="37">
        <v>13</v>
      </c>
      <c r="M40" s="37"/>
      <c r="N40" s="61">
        <v>617500</v>
      </c>
      <c r="O40" s="2"/>
      <c r="P40" s="2"/>
      <c r="Q40" s="2"/>
      <c r="R40" s="2"/>
    </row>
    <row r="41" spans="1:18" s="3" customFormat="1" ht="51" x14ac:dyDescent="0.2">
      <c r="A41" s="82"/>
      <c r="B41" s="9" t="s">
        <v>47</v>
      </c>
      <c r="C41" s="62"/>
      <c r="D41" s="62"/>
      <c r="E41" s="36"/>
      <c r="F41" s="62"/>
      <c r="G41" s="62"/>
      <c r="H41" s="62"/>
      <c r="I41" s="62"/>
      <c r="J41" s="62"/>
      <c r="K41" s="62"/>
      <c r="L41" s="62"/>
      <c r="M41" s="62"/>
      <c r="N41" s="62"/>
      <c r="O41" s="2"/>
      <c r="P41" s="2"/>
      <c r="Q41" s="2"/>
      <c r="R41" s="2"/>
    </row>
    <row r="42" spans="1:18" s="3" customFormat="1" ht="51" x14ac:dyDescent="0.2">
      <c r="A42" s="82"/>
      <c r="B42" s="9" t="s">
        <v>48</v>
      </c>
      <c r="C42" s="60"/>
      <c r="D42" s="60">
        <v>1</v>
      </c>
      <c r="E42" s="60">
        <v>1</v>
      </c>
      <c r="F42" s="60">
        <v>1</v>
      </c>
      <c r="G42" s="60"/>
      <c r="H42" s="60"/>
      <c r="I42" s="60"/>
      <c r="J42" s="60">
        <v>1</v>
      </c>
      <c r="K42" s="60"/>
      <c r="L42" s="60"/>
      <c r="M42" s="60"/>
      <c r="N42" s="60">
        <v>2000</v>
      </c>
      <c r="O42" s="2"/>
      <c r="P42" s="2"/>
      <c r="Q42" s="2"/>
      <c r="R42" s="2"/>
    </row>
    <row r="43" spans="1:18" s="3" customFormat="1" ht="15.75" x14ac:dyDescent="0.2">
      <c r="A43" s="82"/>
      <c r="B43" s="9" t="s">
        <v>49</v>
      </c>
      <c r="C43" s="60">
        <v>16</v>
      </c>
      <c r="D43" s="60">
        <v>156</v>
      </c>
      <c r="E43" s="60">
        <v>130</v>
      </c>
      <c r="F43" s="60">
        <v>130</v>
      </c>
      <c r="G43" s="60">
        <v>8</v>
      </c>
      <c r="H43" s="60">
        <v>10</v>
      </c>
      <c r="I43" s="60"/>
      <c r="J43" s="60">
        <v>148</v>
      </c>
      <c r="K43" s="60"/>
      <c r="L43" s="60">
        <v>24</v>
      </c>
      <c r="M43" s="60">
        <v>5</v>
      </c>
      <c r="N43" s="60">
        <v>368000</v>
      </c>
      <c r="O43" s="2"/>
      <c r="P43" s="2"/>
      <c r="Q43" s="2"/>
      <c r="R43" s="2"/>
    </row>
    <row r="44" spans="1:18" s="3" customFormat="1" ht="25.5" x14ac:dyDescent="0.2">
      <c r="A44" s="82"/>
      <c r="B44" s="64" t="s">
        <v>50</v>
      </c>
      <c r="C44" s="63">
        <f t="shared" ref="C44:J44" si="2">SUM(C40:C43)</f>
        <v>25</v>
      </c>
      <c r="D44" s="63">
        <f t="shared" si="2"/>
        <v>425</v>
      </c>
      <c r="E44" s="63">
        <f t="shared" si="2"/>
        <v>365</v>
      </c>
      <c r="F44" s="63">
        <f t="shared" si="2"/>
        <v>365</v>
      </c>
      <c r="G44" s="63">
        <f t="shared" si="2"/>
        <v>16</v>
      </c>
      <c r="H44" s="63">
        <f t="shared" si="2"/>
        <v>30</v>
      </c>
      <c r="I44" s="63">
        <f t="shared" si="2"/>
        <v>2</v>
      </c>
      <c r="J44" s="63">
        <f t="shared" si="2"/>
        <v>413</v>
      </c>
      <c r="K44" s="63"/>
      <c r="L44" s="63">
        <f>SUM(L40:L43)</f>
        <v>37</v>
      </c>
      <c r="M44" s="63">
        <f>SUM(M40:M43)</f>
        <v>5</v>
      </c>
      <c r="N44" s="63">
        <f>SUM(N40:N43)</f>
        <v>987500</v>
      </c>
      <c r="O44" s="2"/>
      <c r="P44" s="2"/>
      <c r="Q44" s="2"/>
      <c r="R44" s="2"/>
    </row>
    <row r="45" spans="1:18" s="3" customFormat="1" ht="24.75" customHeight="1" x14ac:dyDescent="0.2">
      <c r="A45" s="81" t="s">
        <v>54</v>
      </c>
      <c r="B45" s="81"/>
      <c r="C45" s="60">
        <f>SUM(C35+C39+C44)</f>
        <v>188</v>
      </c>
      <c r="D45" s="60">
        <f t="shared" ref="D45:N45" si="3">SUM(D35+D39+D44)</f>
        <v>1809</v>
      </c>
      <c r="E45" s="60">
        <f t="shared" si="3"/>
        <v>1205</v>
      </c>
      <c r="F45" s="60">
        <f t="shared" si="3"/>
        <v>1205</v>
      </c>
      <c r="G45" s="60">
        <f t="shared" si="3"/>
        <v>310</v>
      </c>
      <c r="H45" s="60">
        <f t="shared" si="3"/>
        <v>185</v>
      </c>
      <c r="I45" s="60">
        <f t="shared" si="3"/>
        <v>37</v>
      </c>
      <c r="J45" s="60">
        <f t="shared" si="3"/>
        <v>1737</v>
      </c>
      <c r="K45" s="60">
        <f t="shared" si="3"/>
        <v>0</v>
      </c>
      <c r="L45" s="60">
        <f t="shared" si="3"/>
        <v>260</v>
      </c>
      <c r="M45" s="60">
        <f t="shared" si="3"/>
        <v>90</v>
      </c>
      <c r="N45" s="60">
        <f t="shared" si="3"/>
        <v>7463791</v>
      </c>
      <c r="O45" s="2"/>
      <c r="P45" s="2"/>
      <c r="Q45" s="2"/>
      <c r="R45" s="2"/>
    </row>
    <row r="46" spans="1:18" s="3" customFormat="1" ht="28.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R421"/>
  <sheetViews>
    <sheetView zoomScaleNormal="100" zoomScaleSheetLayoutView="120" workbookViewId="0">
      <selection activeCell="P13" sqref="P13"/>
    </sheetView>
  </sheetViews>
  <sheetFormatPr defaultRowHeight="12.75" x14ac:dyDescent="0.2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2.85546875" style="14" bestFit="1" customWidth="1"/>
    <col min="15" max="15" width="9.5703125" bestFit="1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71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 t="s">
        <v>121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52</v>
      </c>
      <c r="B6" s="85"/>
      <c r="C6" s="84"/>
      <c r="D6" s="84"/>
      <c r="E6" s="84" t="s">
        <v>15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10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59">
        <v>2</v>
      </c>
      <c r="D10" s="59">
        <v>4</v>
      </c>
      <c r="E10" s="59">
        <v>6</v>
      </c>
      <c r="F10" s="59">
        <v>6</v>
      </c>
      <c r="G10" s="59"/>
      <c r="H10" s="59"/>
      <c r="I10" s="59"/>
      <c r="J10" s="59">
        <v>6</v>
      </c>
      <c r="K10" s="59"/>
      <c r="L10" s="59"/>
      <c r="M10" s="59"/>
      <c r="N10" s="59"/>
      <c r="O10" s="2"/>
      <c r="P10" s="2"/>
      <c r="Q10" s="2"/>
      <c r="R10" s="2"/>
    </row>
    <row r="11" spans="1:18" s="3" customFormat="1" ht="30" customHeight="1" x14ac:dyDescent="0.2">
      <c r="A11" s="76" t="s">
        <v>17</v>
      </c>
      <c r="B11" s="76"/>
      <c r="C11" s="59">
        <v>7</v>
      </c>
      <c r="D11" s="59">
        <v>40</v>
      </c>
      <c r="E11" s="59">
        <v>41</v>
      </c>
      <c r="F11" s="59">
        <v>41</v>
      </c>
      <c r="G11" s="59">
        <v>1</v>
      </c>
      <c r="H11" s="59">
        <v>4</v>
      </c>
      <c r="I11" s="59"/>
      <c r="J11" s="59">
        <v>46</v>
      </c>
      <c r="K11" s="59"/>
      <c r="L11" s="59">
        <v>1</v>
      </c>
      <c r="M11" s="59"/>
      <c r="N11" s="59"/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2"/>
      <c r="P12" s="2"/>
      <c r="Q12" s="2"/>
      <c r="R12" s="2"/>
    </row>
    <row r="13" spans="1:18" s="3" customFormat="1" ht="32.25" customHeight="1" x14ac:dyDescent="0.2">
      <c r="A13" s="76" t="s">
        <v>19</v>
      </c>
      <c r="B13" s="76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2"/>
      <c r="P13" s="2"/>
      <c r="Q13" s="2"/>
      <c r="R13" s="2"/>
    </row>
    <row r="14" spans="1:18" s="3" customFormat="1" ht="31.5" customHeight="1" x14ac:dyDescent="0.2">
      <c r="A14" s="76" t="s">
        <v>20</v>
      </c>
      <c r="B14" s="76"/>
      <c r="C14" s="59">
        <v>2</v>
      </c>
      <c r="D14" s="59">
        <v>37</v>
      </c>
      <c r="E14" s="59">
        <v>33</v>
      </c>
      <c r="F14" s="59">
        <v>31</v>
      </c>
      <c r="G14" s="59">
        <v>2</v>
      </c>
      <c r="H14" s="59">
        <v>1</v>
      </c>
      <c r="I14" s="59"/>
      <c r="J14" s="59">
        <v>36</v>
      </c>
      <c r="K14" s="59"/>
      <c r="L14" s="59">
        <v>3</v>
      </c>
      <c r="M14" s="59"/>
      <c r="N14" s="59">
        <v>4000</v>
      </c>
      <c r="O14" s="2"/>
      <c r="P14" s="2"/>
      <c r="Q14" s="2"/>
      <c r="R14" s="2"/>
    </row>
    <row r="15" spans="1:18" s="3" customFormat="1" ht="30" customHeight="1" x14ac:dyDescent="0.2">
      <c r="A15" s="76" t="s">
        <v>21</v>
      </c>
      <c r="B15" s="76"/>
      <c r="C15" s="59">
        <v>1</v>
      </c>
      <c r="D15" s="59">
        <v>12</v>
      </c>
      <c r="E15" s="59">
        <v>9</v>
      </c>
      <c r="F15" s="59">
        <v>9</v>
      </c>
      <c r="G15" s="59">
        <v>2</v>
      </c>
      <c r="H15" s="59">
        <v>1</v>
      </c>
      <c r="I15" s="59"/>
      <c r="J15" s="59">
        <v>12</v>
      </c>
      <c r="K15" s="59"/>
      <c r="L15" s="59">
        <v>1</v>
      </c>
      <c r="M15" s="59"/>
      <c r="N15" s="59">
        <v>39000</v>
      </c>
      <c r="O15" s="2"/>
      <c r="P15" s="2"/>
      <c r="Q15" s="2"/>
      <c r="R15" s="2"/>
    </row>
    <row r="16" spans="1:18" s="3" customFormat="1" ht="27.75" customHeight="1" x14ac:dyDescent="0.2">
      <c r="A16" s="76" t="s">
        <v>22</v>
      </c>
      <c r="B16" s="76"/>
      <c r="C16" s="59"/>
      <c r="D16" s="59">
        <v>2</v>
      </c>
      <c r="E16" s="59">
        <v>1</v>
      </c>
      <c r="F16" s="59">
        <v>1</v>
      </c>
      <c r="G16" s="59"/>
      <c r="H16" s="59">
        <v>1</v>
      </c>
      <c r="I16" s="59"/>
      <c r="J16" s="59">
        <v>2</v>
      </c>
      <c r="K16" s="59"/>
      <c r="L16" s="59"/>
      <c r="M16" s="59"/>
      <c r="N16" s="59">
        <v>8000</v>
      </c>
      <c r="O16" s="2"/>
      <c r="P16" s="2"/>
      <c r="Q16" s="2"/>
      <c r="R16" s="2"/>
    </row>
    <row r="17" spans="1:18" s="3" customFormat="1" ht="15.75" x14ac:dyDescent="0.2">
      <c r="A17" s="83" t="s">
        <v>23</v>
      </c>
      <c r="B17" s="83"/>
      <c r="C17" s="59">
        <v>2</v>
      </c>
      <c r="D17" s="59">
        <v>35</v>
      </c>
      <c r="E17" s="59">
        <v>32</v>
      </c>
      <c r="F17" s="59">
        <v>32</v>
      </c>
      <c r="G17" s="59"/>
      <c r="H17" s="59">
        <v>2</v>
      </c>
      <c r="I17" s="59">
        <v>1</v>
      </c>
      <c r="J17" s="59">
        <v>35</v>
      </c>
      <c r="K17" s="59"/>
      <c r="L17" s="59">
        <v>2</v>
      </c>
      <c r="M17" s="59"/>
      <c r="N17" s="59">
        <v>143000</v>
      </c>
      <c r="O17" s="2"/>
      <c r="P17" s="2"/>
      <c r="Q17" s="2"/>
      <c r="R17" s="2"/>
    </row>
    <row r="18" spans="1:18" s="3" customFormat="1" ht="27" customHeight="1" x14ac:dyDescent="0.2">
      <c r="A18" s="76" t="s">
        <v>24</v>
      </c>
      <c r="B18" s="76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2"/>
      <c r="P18" s="2"/>
      <c r="Q18" s="2"/>
      <c r="R18" s="2"/>
    </row>
    <row r="19" spans="1:18" s="3" customFormat="1" ht="30" customHeight="1" x14ac:dyDescent="0.2">
      <c r="A19" s="76" t="s">
        <v>25</v>
      </c>
      <c r="B19" s="76"/>
      <c r="C19" s="59"/>
      <c r="D19" s="59">
        <v>8</v>
      </c>
      <c r="E19" s="59">
        <v>4</v>
      </c>
      <c r="F19" s="59">
        <v>4</v>
      </c>
      <c r="G19" s="59"/>
      <c r="H19" s="59">
        <v>3</v>
      </c>
      <c r="I19" s="59"/>
      <c r="J19" s="59">
        <v>7</v>
      </c>
      <c r="K19" s="59"/>
      <c r="L19" s="59">
        <v>1</v>
      </c>
      <c r="N19" s="59">
        <v>27000</v>
      </c>
      <c r="O19" s="2"/>
      <c r="P19" s="2"/>
      <c r="Q19" s="2"/>
      <c r="R19" s="2"/>
    </row>
    <row r="20" spans="1:18" s="3" customFormat="1" ht="15.75" x14ac:dyDescent="0.2">
      <c r="A20" s="81" t="s">
        <v>26</v>
      </c>
      <c r="B20" s="81"/>
      <c r="C20" s="59">
        <v>3</v>
      </c>
      <c r="D20" s="59">
        <v>6</v>
      </c>
      <c r="E20" s="59">
        <v>5</v>
      </c>
      <c r="F20" s="59">
        <v>3</v>
      </c>
      <c r="G20" s="59">
        <v>3</v>
      </c>
      <c r="H20" s="59">
        <v>1</v>
      </c>
      <c r="I20" s="59"/>
      <c r="J20" s="59">
        <v>9</v>
      </c>
      <c r="K20" s="59"/>
      <c r="L20" s="59"/>
      <c r="M20" s="59"/>
      <c r="N20" s="37">
        <v>24000</v>
      </c>
      <c r="O20" s="2"/>
      <c r="P20" s="2"/>
      <c r="Q20" s="2"/>
      <c r="R20" s="2"/>
    </row>
    <row r="21" spans="1:18" s="3" customFormat="1" ht="27.75" customHeight="1" x14ac:dyDescent="0.2">
      <c r="A21" s="76" t="s">
        <v>27</v>
      </c>
      <c r="B21" s="76"/>
      <c r="C21" s="59">
        <v>3</v>
      </c>
      <c r="D21" s="59">
        <v>8</v>
      </c>
      <c r="E21" s="59">
        <v>8</v>
      </c>
      <c r="F21" s="59">
        <v>5</v>
      </c>
      <c r="G21" s="59">
        <v>2</v>
      </c>
      <c r="H21" s="59">
        <v>1</v>
      </c>
      <c r="I21" s="59"/>
      <c r="J21" s="59">
        <v>11</v>
      </c>
      <c r="K21" s="59"/>
      <c r="L21" s="59"/>
      <c r="M21" s="59"/>
      <c r="N21" s="59">
        <v>32000</v>
      </c>
      <c r="O21" s="2"/>
      <c r="P21" s="2"/>
      <c r="Q21" s="2"/>
      <c r="R21" s="2"/>
    </row>
    <row r="22" spans="1:18" s="3" customFormat="1" ht="35.25" customHeight="1" x14ac:dyDescent="0.2">
      <c r="A22" s="76" t="s">
        <v>28</v>
      </c>
      <c r="B22" s="76"/>
      <c r="C22" s="59">
        <v>1</v>
      </c>
      <c r="D22" s="59">
        <v>1</v>
      </c>
      <c r="E22" s="59">
        <v>1</v>
      </c>
      <c r="F22" s="59">
        <v>1</v>
      </c>
      <c r="G22" s="59"/>
      <c r="H22" s="59">
        <v>1</v>
      </c>
      <c r="I22" s="59"/>
      <c r="J22" s="59">
        <v>2</v>
      </c>
      <c r="K22" s="59"/>
      <c r="L22" s="59"/>
      <c r="M22" s="59"/>
      <c r="N22" s="59">
        <v>4000</v>
      </c>
      <c r="O22" s="2"/>
      <c r="P22" s="2"/>
      <c r="Q22" s="2"/>
      <c r="R22" s="2"/>
    </row>
    <row r="23" spans="1:18" s="3" customFormat="1" ht="28.5" customHeight="1" x14ac:dyDescent="0.2">
      <c r="A23" s="81" t="s">
        <v>29</v>
      </c>
      <c r="B23" s="81"/>
      <c r="C23" s="59">
        <v>16</v>
      </c>
      <c r="D23" s="59">
        <v>131</v>
      </c>
      <c r="E23" s="59">
        <v>98</v>
      </c>
      <c r="F23" s="59">
        <v>79</v>
      </c>
      <c r="G23" s="59">
        <v>11</v>
      </c>
      <c r="H23" s="59">
        <v>17</v>
      </c>
      <c r="I23" s="59">
        <v>2</v>
      </c>
      <c r="J23" s="59">
        <v>128</v>
      </c>
      <c r="K23" s="59"/>
      <c r="L23" s="59">
        <v>19</v>
      </c>
      <c r="M23" s="59"/>
      <c r="N23" s="59">
        <v>943585</v>
      </c>
      <c r="O23" s="2"/>
      <c r="P23" s="2"/>
      <c r="Q23" s="2"/>
      <c r="R23" s="2"/>
    </row>
    <row r="24" spans="1:18" s="3" customFormat="1" ht="27.75" customHeight="1" x14ac:dyDescent="0.2">
      <c r="A24" s="76" t="s">
        <v>30</v>
      </c>
      <c r="B24" s="76"/>
      <c r="C24" s="59">
        <v>12</v>
      </c>
      <c r="D24" s="59">
        <v>286</v>
      </c>
      <c r="E24" s="59">
        <v>209</v>
      </c>
      <c r="F24" s="59">
        <v>82</v>
      </c>
      <c r="G24" s="59">
        <v>20</v>
      </c>
      <c r="H24" s="59">
        <v>17</v>
      </c>
      <c r="I24" s="59">
        <v>2</v>
      </c>
      <c r="J24" s="59">
        <v>248</v>
      </c>
      <c r="K24" s="59"/>
      <c r="L24" s="59">
        <v>50</v>
      </c>
      <c r="M24" s="59"/>
      <c r="N24" s="59">
        <v>760137</v>
      </c>
      <c r="O24" s="2"/>
      <c r="P24" s="2"/>
      <c r="Q24" s="2"/>
      <c r="R24" s="2"/>
    </row>
    <row r="25" spans="1:18" s="3" customFormat="1" ht="29.25" customHeight="1" x14ac:dyDescent="0.2">
      <c r="A25" s="76" t="s">
        <v>31</v>
      </c>
      <c r="B25" s="76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2"/>
      <c r="P25" s="2"/>
      <c r="Q25" s="2"/>
      <c r="R25" s="2"/>
    </row>
    <row r="26" spans="1:18" s="3" customFormat="1" ht="24.75" customHeight="1" x14ac:dyDescent="0.2">
      <c r="A26" s="76" t="s">
        <v>32</v>
      </c>
      <c r="B26" s="76"/>
      <c r="C26" s="59">
        <v>1</v>
      </c>
      <c r="D26" s="59">
        <v>3</v>
      </c>
      <c r="E26" s="59"/>
      <c r="F26" s="59"/>
      <c r="G26" s="59"/>
      <c r="H26" s="59">
        <v>2</v>
      </c>
      <c r="I26" s="59"/>
      <c r="J26" s="59">
        <v>2</v>
      </c>
      <c r="K26" s="59"/>
      <c r="L26" s="59">
        <v>2</v>
      </c>
      <c r="M26" s="59"/>
      <c r="N26" s="59">
        <v>9000</v>
      </c>
      <c r="O26" s="2"/>
      <c r="P26" s="2"/>
      <c r="Q26" s="2"/>
      <c r="R26" s="2"/>
    </row>
    <row r="27" spans="1:18" s="3" customFormat="1" ht="33" customHeight="1" x14ac:dyDescent="0.2">
      <c r="A27" s="76" t="s">
        <v>33</v>
      </c>
      <c r="B27" s="76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2"/>
      <c r="P27" s="2"/>
      <c r="Q27" s="2"/>
      <c r="R27" s="2"/>
    </row>
    <row r="28" spans="1:18" s="3" customFormat="1" ht="27.75" customHeight="1" x14ac:dyDescent="0.2">
      <c r="A28" s="76" t="s">
        <v>34</v>
      </c>
      <c r="B28" s="76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2"/>
      <c r="P28" s="2"/>
      <c r="Q28" s="2"/>
      <c r="R28" s="2"/>
    </row>
    <row r="29" spans="1:18" s="3" customFormat="1" ht="42" customHeight="1" x14ac:dyDescent="0.2">
      <c r="A29" s="76" t="s">
        <v>35</v>
      </c>
      <c r="B29" s="76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2"/>
      <c r="P29" s="2"/>
      <c r="Q29" s="2"/>
      <c r="R29" s="2"/>
    </row>
    <row r="30" spans="1:18" s="3" customFormat="1" ht="56.25" customHeight="1" x14ac:dyDescent="0.2">
      <c r="A30" s="79" t="s">
        <v>36</v>
      </c>
      <c r="B30" s="79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2"/>
      <c r="P30" s="2"/>
      <c r="Q30" s="2"/>
      <c r="R30" s="2"/>
    </row>
    <row r="31" spans="1:18" s="3" customFormat="1" ht="29.25" customHeight="1" x14ac:dyDescent="0.2">
      <c r="A31" s="76" t="s">
        <v>53</v>
      </c>
      <c r="B31" s="76"/>
      <c r="C31" s="37"/>
      <c r="D31" s="37">
        <v>7</v>
      </c>
      <c r="E31" s="37">
        <v>7</v>
      </c>
      <c r="F31" s="37">
        <v>7</v>
      </c>
      <c r="G31" s="37"/>
      <c r="H31" s="37"/>
      <c r="I31" s="37"/>
      <c r="J31" s="37">
        <v>7</v>
      </c>
      <c r="K31" s="37"/>
      <c r="L31" s="37"/>
      <c r="M31" s="37"/>
      <c r="N31" s="37">
        <v>7000</v>
      </c>
      <c r="O31" s="2"/>
      <c r="P31" s="2"/>
      <c r="Q31" s="2"/>
      <c r="R31" s="2"/>
    </row>
    <row r="32" spans="1:18" s="3" customFormat="1" ht="38.25" customHeight="1" x14ac:dyDescent="0.2">
      <c r="A32" s="76" t="s">
        <v>37</v>
      </c>
      <c r="B32" s="76"/>
      <c r="C32" s="37">
        <v>3</v>
      </c>
      <c r="D32" s="37">
        <v>38</v>
      </c>
      <c r="E32" s="37">
        <v>26</v>
      </c>
      <c r="F32" s="37">
        <v>21</v>
      </c>
      <c r="G32" s="37">
        <v>4</v>
      </c>
      <c r="H32" s="37">
        <v>6</v>
      </c>
      <c r="I32" s="37">
        <v>1</v>
      </c>
      <c r="J32" s="37">
        <v>37</v>
      </c>
      <c r="K32" s="37"/>
      <c r="L32" s="37">
        <v>4</v>
      </c>
      <c r="M32" s="37"/>
      <c r="N32" s="37">
        <v>157000</v>
      </c>
      <c r="O32" s="2"/>
      <c r="P32" s="2"/>
      <c r="Q32" s="2"/>
      <c r="R32" s="2"/>
    </row>
    <row r="33" spans="1:18" s="3" customFormat="1" ht="27.75" customHeight="1" x14ac:dyDescent="0.2">
      <c r="A33" s="76" t="s">
        <v>38</v>
      </c>
      <c r="B33" s="76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2"/>
      <c r="P33" s="2"/>
      <c r="Q33" s="2"/>
      <c r="R33" s="2"/>
    </row>
    <row r="34" spans="1:18" s="3" customFormat="1" ht="15" customHeight="1" x14ac:dyDescent="0.2">
      <c r="A34" s="78" t="s">
        <v>39</v>
      </c>
      <c r="B34" s="78"/>
      <c r="C34" s="59">
        <v>18</v>
      </c>
      <c r="D34" s="59">
        <v>126</v>
      </c>
      <c r="E34" s="59">
        <v>101</v>
      </c>
      <c r="F34" s="59">
        <v>94</v>
      </c>
      <c r="G34" s="59">
        <v>11</v>
      </c>
      <c r="H34" s="59">
        <v>15</v>
      </c>
      <c r="I34" s="59">
        <v>2</v>
      </c>
      <c r="J34" s="59">
        <v>129</v>
      </c>
      <c r="K34" s="59"/>
      <c r="L34" s="59">
        <v>15</v>
      </c>
      <c r="M34" s="59"/>
      <c r="N34" s="59">
        <v>549922</v>
      </c>
      <c r="O34" s="2"/>
      <c r="P34" s="2"/>
      <c r="Q34" s="2"/>
      <c r="R34" s="2"/>
    </row>
    <row r="35" spans="1:18" s="3" customFormat="1" ht="31.5" customHeight="1" x14ac:dyDescent="0.2">
      <c r="A35" s="86" t="s">
        <v>40</v>
      </c>
      <c r="B35" s="86"/>
      <c r="C35" s="63">
        <f t="shared" ref="C35:J35" si="0">SUM(C10:C34)</f>
        <v>71</v>
      </c>
      <c r="D35" s="63">
        <f t="shared" si="0"/>
        <v>744</v>
      </c>
      <c r="E35" s="63">
        <f t="shared" si="0"/>
        <v>581</v>
      </c>
      <c r="F35" s="63">
        <f t="shared" si="0"/>
        <v>416</v>
      </c>
      <c r="G35" s="63">
        <f t="shared" si="0"/>
        <v>56</v>
      </c>
      <c r="H35" s="63">
        <f t="shared" si="0"/>
        <v>72</v>
      </c>
      <c r="I35" s="63">
        <f t="shared" si="0"/>
        <v>8</v>
      </c>
      <c r="J35" s="63">
        <f t="shared" si="0"/>
        <v>717</v>
      </c>
      <c r="K35" s="63"/>
      <c r="L35" s="63">
        <f>SUM(L10:L34)</f>
        <v>98</v>
      </c>
      <c r="M35" s="63"/>
      <c r="N35" s="63">
        <f>SUM(N10:N34)</f>
        <v>2707644</v>
      </c>
      <c r="O35" s="2"/>
      <c r="P35" s="2"/>
      <c r="Q35" s="2"/>
      <c r="R35" s="2"/>
    </row>
    <row r="36" spans="1:18" s="3" customFormat="1" ht="25.5" customHeight="1" x14ac:dyDescent="0.2">
      <c r="A36" s="82" t="s">
        <v>44</v>
      </c>
      <c r="B36" s="9" t="s">
        <v>41</v>
      </c>
      <c r="C36" s="60">
        <v>3</v>
      </c>
      <c r="D36" s="60">
        <v>81</v>
      </c>
      <c r="E36" s="60">
        <v>69</v>
      </c>
      <c r="F36" s="60">
        <v>59</v>
      </c>
      <c r="G36" s="60"/>
      <c r="H36" s="60">
        <v>4</v>
      </c>
      <c r="I36" s="60"/>
      <c r="J36" s="60">
        <v>73</v>
      </c>
      <c r="K36" s="60"/>
      <c r="L36" s="60">
        <v>11</v>
      </c>
      <c r="M36" s="60"/>
      <c r="N36" s="60">
        <v>349109</v>
      </c>
      <c r="O36" s="2"/>
      <c r="P36" s="2"/>
      <c r="Q36" s="2"/>
      <c r="R36" s="2"/>
    </row>
    <row r="37" spans="1:18" s="3" customFormat="1" ht="38.25" x14ac:dyDescent="0.2">
      <c r="A37" s="82"/>
      <c r="B37" s="9" t="s">
        <v>42</v>
      </c>
      <c r="C37" s="60">
        <v>33</v>
      </c>
      <c r="D37" s="60">
        <v>65</v>
      </c>
      <c r="E37" s="60">
        <v>69</v>
      </c>
      <c r="F37" s="60">
        <v>61</v>
      </c>
      <c r="G37" s="60">
        <v>6</v>
      </c>
      <c r="H37" s="60">
        <v>17</v>
      </c>
      <c r="I37" s="60">
        <v>2</v>
      </c>
      <c r="J37" s="60">
        <v>94</v>
      </c>
      <c r="K37" s="61"/>
      <c r="L37" s="60">
        <v>4</v>
      </c>
      <c r="M37" s="61"/>
      <c r="N37" s="60">
        <v>675167</v>
      </c>
      <c r="O37" s="2"/>
      <c r="P37" s="2"/>
      <c r="Q37" s="2"/>
      <c r="R37" s="2"/>
    </row>
    <row r="38" spans="1:18" s="3" customFormat="1" ht="63.75" x14ac:dyDescent="0.2">
      <c r="A38" s="82"/>
      <c r="B38" s="9" t="s">
        <v>43</v>
      </c>
      <c r="C38" s="60">
        <v>2</v>
      </c>
      <c r="D38" s="60">
        <v>56</v>
      </c>
      <c r="E38" s="60">
        <v>45</v>
      </c>
      <c r="F38" s="60">
        <v>35</v>
      </c>
      <c r="G38" s="60">
        <v>5</v>
      </c>
      <c r="H38" s="60">
        <v>3</v>
      </c>
      <c r="I38" s="60">
        <v>3</v>
      </c>
      <c r="J38" s="60">
        <v>56</v>
      </c>
      <c r="K38" s="60"/>
      <c r="L38" s="60">
        <v>2</v>
      </c>
      <c r="M38" s="60"/>
      <c r="N38" s="61">
        <v>203500</v>
      </c>
      <c r="O38" s="2"/>
      <c r="P38" s="2"/>
      <c r="Q38" s="2"/>
      <c r="R38" s="2"/>
    </row>
    <row r="39" spans="1:18" s="3" customFormat="1" ht="47.25" customHeight="1" x14ac:dyDescent="0.2">
      <c r="A39" s="82"/>
      <c r="B39" s="64" t="s">
        <v>45</v>
      </c>
      <c r="C39" s="63">
        <f t="shared" ref="C39:J39" si="1">SUM(C36:C38)</f>
        <v>38</v>
      </c>
      <c r="D39" s="63">
        <f t="shared" si="1"/>
        <v>202</v>
      </c>
      <c r="E39" s="63">
        <f t="shared" si="1"/>
        <v>183</v>
      </c>
      <c r="F39" s="63">
        <f t="shared" si="1"/>
        <v>155</v>
      </c>
      <c r="G39" s="63">
        <f t="shared" si="1"/>
        <v>11</v>
      </c>
      <c r="H39" s="63">
        <f t="shared" si="1"/>
        <v>24</v>
      </c>
      <c r="I39" s="63">
        <f t="shared" si="1"/>
        <v>5</v>
      </c>
      <c r="J39" s="63">
        <f t="shared" si="1"/>
        <v>223</v>
      </c>
      <c r="K39" s="63"/>
      <c r="L39" s="63">
        <f>SUM(L36:L38)</f>
        <v>17</v>
      </c>
      <c r="M39" s="63"/>
      <c r="N39" s="63">
        <f>SUM(N36:N38)</f>
        <v>1227776</v>
      </c>
      <c r="O39" s="2"/>
      <c r="P39" s="2"/>
      <c r="Q39" s="2"/>
      <c r="R39" s="2"/>
    </row>
    <row r="40" spans="1:18" s="3" customFormat="1" ht="38.25" x14ac:dyDescent="0.2">
      <c r="A40" s="82" t="s">
        <v>51</v>
      </c>
      <c r="B40" s="9" t="s">
        <v>46</v>
      </c>
      <c r="C40" s="37">
        <v>7</v>
      </c>
      <c r="D40" s="37">
        <v>242</v>
      </c>
      <c r="E40" s="37">
        <v>230</v>
      </c>
      <c r="F40" s="37">
        <v>228</v>
      </c>
      <c r="G40" s="37">
        <v>3</v>
      </c>
      <c r="H40" s="37">
        <v>10</v>
      </c>
      <c r="I40" s="37">
        <v>2</v>
      </c>
      <c r="J40" s="37">
        <v>245</v>
      </c>
      <c r="K40" s="37"/>
      <c r="L40" s="37">
        <v>4</v>
      </c>
      <c r="M40" s="37"/>
      <c r="N40" s="61">
        <v>561500</v>
      </c>
      <c r="O40" s="2"/>
      <c r="P40" s="2"/>
      <c r="Q40" s="2"/>
      <c r="R40" s="2"/>
    </row>
    <row r="41" spans="1:18" s="3" customFormat="1" ht="51" x14ac:dyDescent="0.2">
      <c r="A41" s="82"/>
      <c r="B41" s="9" t="s">
        <v>47</v>
      </c>
      <c r="C41" s="62"/>
      <c r="D41" s="62">
        <v>5</v>
      </c>
      <c r="E41" s="36">
        <v>5</v>
      </c>
      <c r="F41" s="62">
        <v>4</v>
      </c>
      <c r="G41" s="62"/>
      <c r="H41" s="62"/>
      <c r="I41" s="62"/>
      <c r="J41" s="62">
        <v>5</v>
      </c>
      <c r="K41" s="62"/>
      <c r="L41" s="62"/>
      <c r="M41" s="62"/>
      <c r="N41" s="62">
        <v>31000</v>
      </c>
      <c r="O41" s="2"/>
      <c r="P41" s="2"/>
      <c r="Q41" s="2"/>
      <c r="R41" s="2"/>
    </row>
    <row r="42" spans="1:18" s="3" customFormat="1" ht="51" x14ac:dyDescent="0.2">
      <c r="A42" s="82"/>
      <c r="B42" s="9" t="s">
        <v>48</v>
      </c>
      <c r="C42" s="60"/>
      <c r="D42" s="60">
        <v>7</v>
      </c>
      <c r="E42" s="60">
        <v>7</v>
      </c>
      <c r="F42" s="60">
        <v>7</v>
      </c>
      <c r="G42" s="60"/>
      <c r="H42" s="60"/>
      <c r="I42" s="60"/>
      <c r="J42" s="60">
        <v>7</v>
      </c>
      <c r="K42" s="60"/>
      <c r="L42" s="60"/>
      <c r="M42" s="60"/>
      <c r="N42" s="60">
        <v>13000</v>
      </c>
      <c r="O42" s="2"/>
      <c r="P42" s="2"/>
      <c r="Q42" s="2"/>
      <c r="R42" s="2"/>
    </row>
    <row r="43" spans="1:18" s="3" customFormat="1" ht="15.75" x14ac:dyDescent="0.2">
      <c r="A43" s="82"/>
      <c r="B43" s="9" t="s">
        <v>49</v>
      </c>
      <c r="C43" s="60">
        <v>1</v>
      </c>
      <c r="D43" s="60">
        <v>50</v>
      </c>
      <c r="E43" s="60">
        <v>42</v>
      </c>
      <c r="F43" s="60">
        <v>42</v>
      </c>
      <c r="G43" s="60">
        <v>1</v>
      </c>
      <c r="H43" s="60">
        <v>5</v>
      </c>
      <c r="I43" s="60"/>
      <c r="J43" s="60">
        <v>48</v>
      </c>
      <c r="K43" s="60"/>
      <c r="L43" s="60">
        <v>3</v>
      </c>
      <c r="M43" s="60"/>
      <c r="N43" s="60">
        <v>145500</v>
      </c>
      <c r="O43" s="2"/>
      <c r="P43" s="2"/>
      <c r="Q43" s="2"/>
      <c r="R43" s="2"/>
    </row>
    <row r="44" spans="1:18" s="3" customFormat="1" ht="25.5" x14ac:dyDescent="0.2">
      <c r="A44" s="82"/>
      <c r="B44" s="64" t="s">
        <v>50</v>
      </c>
      <c r="C44" s="63">
        <f t="shared" ref="C44:J44" si="2">SUM(C40:C43)</f>
        <v>8</v>
      </c>
      <c r="D44" s="63">
        <f t="shared" si="2"/>
        <v>304</v>
      </c>
      <c r="E44" s="63">
        <f t="shared" si="2"/>
        <v>284</v>
      </c>
      <c r="F44" s="63">
        <f t="shared" si="2"/>
        <v>281</v>
      </c>
      <c r="G44" s="63">
        <f t="shared" si="2"/>
        <v>4</v>
      </c>
      <c r="H44" s="63">
        <f t="shared" si="2"/>
        <v>15</v>
      </c>
      <c r="I44" s="63">
        <f t="shared" si="2"/>
        <v>2</v>
      </c>
      <c r="J44" s="63">
        <f t="shared" si="2"/>
        <v>305</v>
      </c>
      <c r="K44" s="63"/>
      <c r="L44" s="63">
        <f>SUM(L40:L43)</f>
        <v>7</v>
      </c>
      <c r="M44" s="63"/>
      <c r="N44" s="63">
        <f>SUM(N40:N43)</f>
        <v>751000</v>
      </c>
      <c r="O44" s="2"/>
      <c r="P44" s="2"/>
      <c r="Q44" s="2"/>
      <c r="R44" s="2"/>
    </row>
    <row r="45" spans="1:18" s="3" customFormat="1" ht="24.75" customHeight="1" x14ac:dyDescent="0.2">
      <c r="A45" s="87" t="s">
        <v>54</v>
      </c>
      <c r="B45" s="87"/>
      <c r="C45" s="63">
        <f>SUM(C35+C39+C44)</f>
        <v>117</v>
      </c>
      <c r="D45" s="63">
        <f t="shared" ref="D45:N45" si="3">SUM(D35+D39+D44)</f>
        <v>1250</v>
      </c>
      <c r="E45" s="63">
        <f t="shared" si="3"/>
        <v>1048</v>
      </c>
      <c r="F45" s="63">
        <f t="shared" si="3"/>
        <v>852</v>
      </c>
      <c r="G45" s="63">
        <f t="shared" si="3"/>
        <v>71</v>
      </c>
      <c r="H45" s="63">
        <f t="shared" si="3"/>
        <v>111</v>
      </c>
      <c r="I45" s="63">
        <f t="shared" si="3"/>
        <v>15</v>
      </c>
      <c r="J45" s="63">
        <f t="shared" si="3"/>
        <v>1245</v>
      </c>
      <c r="K45" s="63"/>
      <c r="L45" s="63">
        <f t="shared" si="3"/>
        <v>122</v>
      </c>
      <c r="M45" s="63"/>
      <c r="N45" s="63">
        <f t="shared" si="3"/>
        <v>4686420</v>
      </c>
      <c r="O45" s="2"/>
      <c r="P45" s="2"/>
      <c r="Q45" s="2"/>
      <c r="R45" s="2"/>
    </row>
    <row r="46" spans="1:18" s="3" customFormat="1" ht="28.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9:B9"/>
    <mergeCell ref="A11:B11"/>
    <mergeCell ref="A12:B12"/>
    <mergeCell ref="A13:B13"/>
    <mergeCell ref="A10:B10"/>
    <mergeCell ref="E7:J7"/>
    <mergeCell ref="C6:D7"/>
    <mergeCell ref="E6:N6"/>
    <mergeCell ref="A6:B8"/>
    <mergeCell ref="A20:B20"/>
    <mergeCell ref="A21:B21"/>
    <mergeCell ref="A22:B22"/>
    <mergeCell ref="A14:B14"/>
    <mergeCell ref="A15:B15"/>
    <mergeCell ref="A16:B16"/>
    <mergeCell ref="A17:B17"/>
    <mergeCell ref="A45:B45"/>
    <mergeCell ref="A36:A39"/>
    <mergeCell ref="A40:A44"/>
    <mergeCell ref="A23:B23"/>
    <mergeCell ref="A24:B24"/>
    <mergeCell ref="A25:B25"/>
    <mergeCell ref="A34:B34"/>
    <mergeCell ref="A30:B30"/>
    <mergeCell ref="A31:B31"/>
    <mergeCell ref="A32:B32"/>
    <mergeCell ref="A33:B33"/>
    <mergeCell ref="A35:B35"/>
    <mergeCell ref="A26:B26"/>
    <mergeCell ref="A27:B27"/>
    <mergeCell ref="A28:B28"/>
    <mergeCell ref="A29:B29"/>
    <mergeCell ref="A1:N1"/>
    <mergeCell ref="A2:N2"/>
    <mergeCell ref="A3:N3"/>
    <mergeCell ref="A4:N4"/>
    <mergeCell ref="A18:B18"/>
    <mergeCell ref="A19:B19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R421"/>
  <sheetViews>
    <sheetView zoomScaleNormal="100" zoomScaleSheetLayoutView="120" workbookViewId="0">
      <selection activeCell="K49" sqref="K49"/>
    </sheetView>
  </sheetViews>
  <sheetFormatPr defaultRowHeight="12.75" x14ac:dyDescent="0.2"/>
  <cols>
    <col min="1" max="1" width="9.7109375" customWidth="1"/>
    <col min="2" max="2" width="29.85546875" customWidth="1"/>
    <col min="3" max="5" width="9.42578125" bestFit="1" customWidth="1"/>
    <col min="6" max="6" width="9.28515625" customWidth="1"/>
    <col min="7" max="10" width="9.42578125" bestFit="1" customWidth="1"/>
    <col min="11" max="11" width="9.28515625" bestFit="1" customWidth="1"/>
    <col min="12" max="12" width="9.42578125" bestFit="1" customWidth="1"/>
    <col min="13" max="13" width="9.28515625" bestFit="1" customWidth="1"/>
    <col min="14" max="14" width="12.85546875" style="14" bestFit="1" customWidth="1"/>
    <col min="15" max="15" width="9.5703125" bestFit="1" customWidth="1"/>
  </cols>
  <sheetData>
    <row r="1" spans="1:18" ht="15.75" customHeight="1" x14ac:dyDescent="0.2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8" ht="15.75" customHeight="1" x14ac:dyDescent="0.2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15.75" customHeight="1" x14ac:dyDescent="0.2">
      <c r="A3" s="77" t="s">
        <v>72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ht="12.75" customHeight="1" x14ac:dyDescent="0.2">
      <c r="A4" s="77" t="s">
        <v>76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8" ht="12.75" customHeight="1" x14ac:dyDescent="0.2">
      <c r="B5" s="3"/>
      <c r="C5" s="3"/>
      <c r="D5" s="3"/>
      <c r="E5" s="3"/>
      <c r="F5" s="3"/>
      <c r="G5" s="3"/>
      <c r="H5" s="3"/>
    </row>
    <row r="6" spans="1:18" ht="12.75" customHeight="1" x14ac:dyDescent="0.2">
      <c r="A6" s="85" t="s">
        <v>52</v>
      </c>
      <c r="B6" s="85"/>
      <c r="C6" s="84"/>
      <c r="D6" s="84"/>
      <c r="E6" s="84" t="s">
        <v>15</v>
      </c>
      <c r="F6" s="84"/>
      <c r="G6" s="84"/>
      <c r="H6" s="84"/>
      <c r="I6" s="84"/>
      <c r="J6" s="84"/>
      <c r="K6" s="84"/>
      <c r="L6" s="84"/>
      <c r="M6" s="84"/>
      <c r="N6" s="84"/>
    </row>
    <row r="7" spans="1:18" ht="12.75" customHeight="1" x14ac:dyDescent="0.2">
      <c r="A7" s="85"/>
      <c r="B7" s="85"/>
      <c r="C7" s="84"/>
      <c r="D7" s="84"/>
      <c r="E7" s="84" t="s">
        <v>10</v>
      </c>
      <c r="F7" s="84"/>
      <c r="G7" s="84"/>
      <c r="H7" s="84"/>
      <c r="I7" s="84"/>
      <c r="J7" s="84"/>
      <c r="K7" s="7"/>
      <c r="L7" s="7"/>
      <c r="M7" s="7"/>
      <c r="N7" s="15"/>
    </row>
    <row r="8" spans="1:18" s="3" customFormat="1" ht="126" customHeight="1" x14ac:dyDescent="0.2">
      <c r="A8" s="85"/>
      <c r="B8" s="85"/>
      <c r="C8" s="8" t="s">
        <v>2</v>
      </c>
      <c r="D8" s="8" t="s">
        <v>3</v>
      </c>
      <c r="E8" s="8" t="s">
        <v>8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9</v>
      </c>
      <c r="K8" s="8" t="s">
        <v>11</v>
      </c>
      <c r="L8" s="8" t="s">
        <v>12</v>
      </c>
      <c r="M8" s="8" t="s">
        <v>13</v>
      </c>
      <c r="N8" s="16" t="s">
        <v>14</v>
      </c>
      <c r="O8" s="2"/>
      <c r="P8" s="2"/>
      <c r="Q8" s="2"/>
      <c r="R8" s="2"/>
    </row>
    <row r="9" spans="1:18" s="3" customFormat="1" ht="35.25" customHeight="1" x14ac:dyDescent="0.2">
      <c r="A9" s="76"/>
      <c r="B9" s="76"/>
      <c r="C9" s="31">
        <v>1</v>
      </c>
      <c r="D9" s="32">
        <v>2</v>
      </c>
      <c r="E9" s="32">
        <v>3</v>
      </c>
      <c r="F9" s="32">
        <v>4</v>
      </c>
      <c r="G9" s="32">
        <v>5</v>
      </c>
      <c r="H9" s="31">
        <v>6</v>
      </c>
      <c r="I9" s="31">
        <v>7</v>
      </c>
      <c r="J9" s="31">
        <v>8</v>
      </c>
      <c r="K9" s="31">
        <v>9</v>
      </c>
      <c r="L9" s="31">
        <v>10</v>
      </c>
      <c r="M9" s="31">
        <v>11</v>
      </c>
      <c r="N9" s="31">
        <v>12</v>
      </c>
      <c r="O9" s="2"/>
      <c r="P9" s="2"/>
      <c r="Q9" s="2"/>
      <c r="R9" s="2"/>
    </row>
    <row r="10" spans="1:18" s="3" customFormat="1" ht="35.25" customHeight="1" x14ac:dyDescent="0.2">
      <c r="A10" s="76" t="s">
        <v>16</v>
      </c>
      <c r="B10" s="76"/>
      <c r="C10" s="34"/>
      <c r="D10" s="34">
        <v>2</v>
      </c>
      <c r="E10" s="34">
        <v>1</v>
      </c>
      <c r="F10" s="34"/>
      <c r="G10" s="34"/>
      <c r="H10" s="34"/>
      <c r="I10" s="34">
        <v>1</v>
      </c>
      <c r="J10" s="34">
        <v>2</v>
      </c>
      <c r="K10" s="34"/>
      <c r="L10" s="34"/>
      <c r="M10" s="34"/>
      <c r="N10" s="34"/>
      <c r="O10" s="2"/>
      <c r="P10" s="2"/>
      <c r="Q10" s="2"/>
      <c r="R10" s="2"/>
    </row>
    <row r="11" spans="1:18" s="3" customFormat="1" ht="30" customHeight="1" x14ac:dyDescent="0.2">
      <c r="A11" s="76" t="s">
        <v>17</v>
      </c>
      <c r="B11" s="76"/>
      <c r="C11" s="59">
        <v>2</v>
      </c>
      <c r="D11" s="59"/>
      <c r="E11" s="59">
        <v>2</v>
      </c>
      <c r="F11" s="59">
        <v>2</v>
      </c>
      <c r="G11" s="59"/>
      <c r="H11" s="59"/>
      <c r="I11" s="59"/>
      <c r="J11" s="59">
        <v>2</v>
      </c>
      <c r="K11" s="59"/>
      <c r="L11" s="59"/>
      <c r="M11" s="59"/>
      <c r="N11" s="59"/>
      <c r="O11" s="2"/>
      <c r="P11" s="2"/>
      <c r="Q11" s="2"/>
      <c r="R11" s="2"/>
    </row>
    <row r="12" spans="1:18" s="3" customFormat="1" ht="54" customHeight="1" x14ac:dyDescent="0.2">
      <c r="A12" s="76" t="s">
        <v>18</v>
      </c>
      <c r="B12" s="76"/>
      <c r="C12" s="59"/>
      <c r="D12" s="59">
        <v>1</v>
      </c>
      <c r="E12" s="59"/>
      <c r="F12" s="59"/>
      <c r="G12" s="59">
        <v>1</v>
      </c>
      <c r="H12" s="59"/>
      <c r="I12" s="59"/>
      <c r="J12" s="59">
        <v>1</v>
      </c>
      <c r="K12" s="59"/>
      <c r="L12" s="59"/>
      <c r="M12" s="59"/>
      <c r="N12" s="59"/>
      <c r="O12" s="2"/>
      <c r="P12" s="2"/>
      <c r="Q12" s="2"/>
      <c r="R12" s="2"/>
    </row>
    <row r="13" spans="1:18" s="3" customFormat="1" ht="32.25" customHeight="1" x14ac:dyDescent="0.2">
      <c r="A13" s="76" t="s">
        <v>19</v>
      </c>
      <c r="B13" s="76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2"/>
      <c r="P13" s="2"/>
      <c r="Q13" s="2"/>
      <c r="R13" s="2"/>
    </row>
    <row r="14" spans="1:18" s="3" customFormat="1" ht="31.5" customHeight="1" x14ac:dyDescent="0.2">
      <c r="A14" s="76" t="s">
        <v>20</v>
      </c>
      <c r="B14" s="76"/>
      <c r="C14" s="59"/>
      <c r="D14" s="59">
        <v>24</v>
      </c>
      <c r="E14" s="59">
        <v>20</v>
      </c>
      <c r="F14" s="59">
        <v>20</v>
      </c>
      <c r="G14" s="59"/>
      <c r="H14" s="59">
        <v>2</v>
      </c>
      <c r="I14" s="59"/>
      <c r="J14" s="59">
        <v>22</v>
      </c>
      <c r="K14" s="59"/>
      <c r="L14" s="59">
        <v>2</v>
      </c>
      <c r="M14" s="59"/>
      <c r="N14" s="59"/>
      <c r="O14" s="2"/>
      <c r="P14" s="2"/>
      <c r="Q14" s="2"/>
      <c r="R14" s="2"/>
    </row>
    <row r="15" spans="1:18" s="3" customFormat="1" ht="30" customHeight="1" x14ac:dyDescent="0.2">
      <c r="A15" s="76" t="s">
        <v>21</v>
      </c>
      <c r="B15" s="76"/>
      <c r="C15" s="59"/>
      <c r="D15" s="59">
        <v>7</v>
      </c>
      <c r="E15" s="59">
        <v>4</v>
      </c>
      <c r="F15" s="59">
        <v>4</v>
      </c>
      <c r="G15" s="59"/>
      <c r="H15" s="59">
        <v>3</v>
      </c>
      <c r="I15" s="59"/>
      <c r="J15" s="59">
        <v>7</v>
      </c>
      <c r="K15" s="59"/>
      <c r="L15" s="59"/>
      <c r="M15" s="59"/>
      <c r="N15" s="59">
        <v>23000</v>
      </c>
      <c r="O15" s="2"/>
      <c r="P15" s="2"/>
      <c r="Q15" s="2"/>
      <c r="R15" s="2"/>
    </row>
    <row r="16" spans="1:18" s="3" customFormat="1" ht="27.75" customHeight="1" x14ac:dyDescent="0.2">
      <c r="A16" s="76" t="s">
        <v>22</v>
      </c>
      <c r="B16" s="76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2"/>
      <c r="P16" s="2"/>
      <c r="Q16" s="2"/>
      <c r="R16" s="2"/>
    </row>
    <row r="17" spans="1:18" s="3" customFormat="1" ht="15.75" x14ac:dyDescent="0.2">
      <c r="A17" s="83" t="s">
        <v>23</v>
      </c>
      <c r="B17" s="83"/>
      <c r="C17" s="59">
        <v>6</v>
      </c>
      <c r="D17" s="59">
        <v>57</v>
      </c>
      <c r="E17" s="59">
        <v>48</v>
      </c>
      <c r="F17" s="59">
        <v>48</v>
      </c>
      <c r="G17" s="59">
        <v>3</v>
      </c>
      <c r="H17" s="59">
        <v>9</v>
      </c>
      <c r="I17" s="59"/>
      <c r="J17" s="59">
        <v>60</v>
      </c>
      <c r="K17" s="59"/>
      <c r="L17" s="59">
        <v>3</v>
      </c>
      <c r="M17" s="59"/>
      <c r="N17" s="59">
        <v>211000</v>
      </c>
      <c r="O17" s="2"/>
      <c r="P17" s="2"/>
      <c r="Q17" s="2"/>
      <c r="R17" s="2"/>
    </row>
    <row r="18" spans="1:18" s="3" customFormat="1" ht="27" customHeight="1" x14ac:dyDescent="0.2">
      <c r="A18" s="76" t="s">
        <v>24</v>
      </c>
      <c r="B18" s="76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2"/>
      <c r="P18" s="2"/>
      <c r="Q18" s="2"/>
      <c r="R18" s="2"/>
    </row>
    <row r="19" spans="1:18" s="3" customFormat="1" ht="30" customHeight="1" x14ac:dyDescent="0.2">
      <c r="A19" s="76" t="s">
        <v>25</v>
      </c>
      <c r="B19" s="76"/>
      <c r="C19" s="59">
        <v>2</v>
      </c>
      <c r="D19" s="59">
        <v>8</v>
      </c>
      <c r="E19" s="59">
        <v>5</v>
      </c>
      <c r="F19" s="59">
        <v>2</v>
      </c>
      <c r="G19" s="59">
        <v>2</v>
      </c>
      <c r="H19" s="59">
        <v>2</v>
      </c>
      <c r="I19" s="59"/>
      <c r="J19" s="59">
        <v>9</v>
      </c>
      <c r="K19" s="59"/>
      <c r="L19" s="59">
        <v>1</v>
      </c>
      <c r="N19" s="59">
        <v>28000</v>
      </c>
      <c r="O19" s="2"/>
      <c r="P19" s="2"/>
      <c r="Q19" s="2"/>
      <c r="R19" s="2"/>
    </row>
    <row r="20" spans="1:18" s="3" customFormat="1" ht="15.75" x14ac:dyDescent="0.2">
      <c r="A20" s="81" t="s">
        <v>26</v>
      </c>
      <c r="B20" s="81"/>
      <c r="C20" s="59">
        <v>1</v>
      </c>
      <c r="D20" s="59">
        <v>11</v>
      </c>
      <c r="E20" s="59">
        <v>6</v>
      </c>
      <c r="F20" s="59">
        <v>6</v>
      </c>
      <c r="G20" s="59">
        <v>1</v>
      </c>
      <c r="H20" s="59">
        <v>4</v>
      </c>
      <c r="I20" s="59"/>
      <c r="J20" s="59">
        <v>11</v>
      </c>
      <c r="K20" s="59"/>
      <c r="L20" s="59">
        <v>1</v>
      </c>
      <c r="M20" s="59">
        <v>1</v>
      </c>
      <c r="N20" s="37">
        <v>42240</v>
      </c>
      <c r="P20" s="2"/>
      <c r="Q20" s="2"/>
      <c r="R20" s="2"/>
    </row>
    <row r="21" spans="1:18" s="3" customFormat="1" ht="27.75" customHeight="1" x14ac:dyDescent="0.2">
      <c r="A21" s="76" t="s">
        <v>27</v>
      </c>
      <c r="B21" s="76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2"/>
      <c r="P21" s="2"/>
      <c r="Q21" s="2"/>
      <c r="R21" s="2"/>
    </row>
    <row r="22" spans="1:18" s="3" customFormat="1" ht="35.25" customHeight="1" x14ac:dyDescent="0.2">
      <c r="A22" s="76" t="s">
        <v>28</v>
      </c>
      <c r="B22" s="76"/>
      <c r="C22" s="59">
        <v>1</v>
      </c>
      <c r="D22" s="59"/>
      <c r="E22" s="59"/>
      <c r="F22" s="59"/>
      <c r="G22" s="59"/>
      <c r="H22" s="59"/>
      <c r="I22" s="59"/>
      <c r="J22" s="59"/>
      <c r="K22" s="59"/>
      <c r="L22" s="59">
        <v>1</v>
      </c>
      <c r="M22" s="59">
        <v>1</v>
      </c>
      <c r="N22" s="59"/>
      <c r="O22" s="2"/>
      <c r="P22" s="2"/>
      <c r="Q22" s="2"/>
      <c r="R22" s="2"/>
    </row>
    <row r="23" spans="1:18" s="3" customFormat="1" ht="28.5" customHeight="1" x14ac:dyDescent="0.2">
      <c r="A23" s="81" t="s">
        <v>29</v>
      </c>
      <c r="B23" s="81"/>
      <c r="C23" s="59">
        <v>9</v>
      </c>
      <c r="D23" s="59">
        <v>44</v>
      </c>
      <c r="E23" s="59">
        <v>43</v>
      </c>
      <c r="F23" s="59">
        <v>43</v>
      </c>
      <c r="G23" s="59">
        <v>1</v>
      </c>
      <c r="H23" s="59">
        <v>5</v>
      </c>
      <c r="I23" s="59">
        <v>2</v>
      </c>
      <c r="J23" s="59">
        <v>51</v>
      </c>
      <c r="K23" s="59"/>
      <c r="L23" s="59">
        <v>2</v>
      </c>
      <c r="M23" s="59"/>
      <c r="N23" s="59">
        <v>148500</v>
      </c>
      <c r="O23" s="2"/>
      <c r="P23" s="2"/>
      <c r="Q23" s="2"/>
      <c r="R23" s="2"/>
    </row>
    <row r="24" spans="1:18" s="3" customFormat="1" ht="27.75" customHeight="1" x14ac:dyDescent="0.2">
      <c r="A24" s="76" t="s">
        <v>30</v>
      </c>
      <c r="B24" s="76"/>
      <c r="C24" s="59">
        <v>5</v>
      </c>
      <c r="D24" s="59">
        <v>59</v>
      </c>
      <c r="E24" s="59">
        <v>52</v>
      </c>
      <c r="F24" s="59">
        <v>47</v>
      </c>
      <c r="G24" s="59">
        <v>5</v>
      </c>
      <c r="H24" s="59">
        <v>7</v>
      </c>
      <c r="I24" s="59"/>
      <c r="J24" s="59">
        <v>64</v>
      </c>
      <c r="K24" s="59"/>
      <c r="L24" s="59"/>
      <c r="M24" s="59"/>
      <c r="N24" s="59">
        <v>185500</v>
      </c>
      <c r="O24" s="2"/>
      <c r="P24" s="2"/>
      <c r="Q24" s="2"/>
      <c r="R24" s="2"/>
    </row>
    <row r="25" spans="1:18" s="3" customFormat="1" ht="29.25" customHeight="1" x14ac:dyDescent="0.2">
      <c r="A25" s="76" t="s">
        <v>31</v>
      </c>
      <c r="B25" s="76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2"/>
      <c r="P25" s="2"/>
      <c r="Q25" s="2"/>
      <c r="R25" s="2"/>
    </row>
    <row r="26" spans="1:18" s="3" customFormat="1" ht="24.75" customHeight="1" x14ac:dyDescent="0.2">
      <c r="A26" s="76" t="s">
        <v>32</v>
      </c>
      <c r="B26" s="76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2"/>
      <c r="P26" s="2"/>
      <c r="Q26" s="2"/>
      <c r="R26" s="2"/>
    </row>
    <row r="27" spans="1:18" s="3" customFormat="1" ht="33" customHeight="1" x14ac:dyDescent="0.2">
      <c r="A27" s="76" t="s">
        <v>33</v>
      </c>
      <c r="B27" s="76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2"/>
      <c r="P27" s="2"/>
      <c r="Q27" s="2"/>
      <c r="R27" s="2"/>
    </row>
    <row r="28" spans="1:18" s="3" customFormat="1" ht="27.75" customHeight="1" x14ac:dyDescent="0.2">
      <c r="A28" s="76" t="s">
        <v>34</v>
      </c>
      <c r="B28" s="76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2"/>
      <c r="P28" s="2"/>
      <c r="Q28" s="2"/>
      <c r="R28" s="2"/>
    </row>
    <row r="29" spans="1:18" s="3" customFormat="1" ht="42" customHeight="1" x14ac:dyDescent="0.2">
      <c r="A29" s="76" t="s">
        <v>35</v>
      </c>
      <c r="B29" s="76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2"/>
      <c r="P29" s="2"/>
      <c r="Q29" s="2"/>
      <c r="R29" s="2"/>
    </row>
    <row r="30" spans="1:18" s="3" customFormat="1" ht="56.25" customHeight="1" x14ac:dyDescent="0.2">
      <c r="A30" s="79" t="s">
        <v>36</v>
      </c>
      <c r="B30" s="79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2"/>
      <c r="P30" s="2"/>
      <c r="Q30" s="2"/>
      <c r="R30" s="2"/>
    </row>
    <row r="31" spans="1:18" s="3" customFormat="1" ht="29.25" customHeight="1" x14ac:dyDescent="0.2">
      <c r="A31" s="76" t="s">
        <v>53</v>
      </c>
      <c r="B31" s="76"/>
      <c r="C31" s="37"/>
      <c r="D31" s="37">
        <v>1</v>
      </c>
      <c r="E31" s="37"/>
      <c r="F31" s="37"/>
      <c r="G31" s="37"/>
      <c r="H31" s="37"/>
      <c r="I31" s="37">
        <v>1</v>
      </c>
      <c r="J31" s="37">
        <v>1</v>
      </c>
      <c r="K31" s="37"/>
      <c r="L31" s="37"/>
      <c r="M31" s="37"/>
      <c r="N31" s="37"/>
      <c r="O31" s="2"/>
      <c r="P31" s="2"/>
      <c r="Q31" s="2"/>
      <c r="R31" s="2"/>
    </row>
    <row r="32" spans="1:18" s="3" customFormat="1" ht="38.25" customHeight="1" x14ac:dyDescent="0.2">
      <c r="A32" s="76" t="s">
        <v>37</v>
      </c>
      <c r="B32" s="76"/>
      <c r="C32" s="37">
        <v>1</v>
      </c>
      <c r="D32" s="37">
        <v>30</v>
      </c>
      <c r="E32" s="37">
        <v>23</v>
      </c>
      <c r="F32" s="37">
        <v>18</v>
      </c>
      <c r="G32" s="37">
        <v>3</v>
      </c>
      <c r="H32" s="37">
        <v>3</v>
      </c>
      <c r="I32" s="37">
        <v>1</v>
      </c>
      <c r="J32" s="37">
        <v>30</v>
      </c>
      <c r="K32" s="37"/>
      <c r="L32" s="37">
        <v>1</v>
      </c>
      <c r="M32" s="37"/>
      <c r="N32" s="37">
        <v>102870</v>
      </c>
      <c r="O32" s="2"/>
      <c r="P32" s="2"/>
      <c r="Q32" s="2"/>
      <c r="R32" s="2"/>
    </row>
    <row r="33" spans="1:18" s="3" customFormat="1" ht="27.75" customHeight="1" x14ac:dyDescent="0.2">
      <c r="A33" s="76" t="s">
        <v>38</v>
      </c>
      <c r="B33" s="76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2"/>
      <c r="P33" s="2"/>
      <c r="Q33" s="2"/>
      <c r="R33" s="2"/>
    </row>
    <row r="34" spans="1:18" s="3" customFormat="1" ht="15" customHeight="1" x14ac:dyDescent="0.2">
      <c r="A34" s="78" t="s">
        <v>39</v>
      </c>
      <c r="B34" s="78"/>
      <c r="C34" s="59">
        <v>32</v>
      </c>
      <c r="D34" s="59">
        <v>245</v>
      </c>
      <c r="E34" s="59">
        <v>189</v>
      </c>
      <c r="F34" s="59">
        <v>171</v>
      </c>
      <c r="G34" s="59">
        <v>32</v>
      </c>
      <c r="H34" s="59">
        <v>16</v>
      </c>
      <c r="I34" s="59"/>
      <c r="J34" s="59">
        <v>237</v>
      </c>
      <c r="K34" s="59"/>
      <c r="L34" s="59">
        <v>40</v>
      </c>
      <c r="M34" s="59">
        <v>9</v>
      </c>
      <c r="N34" s="59">
        <v>1858861</v>
      </c>
      <c r="O34" s="2"/>
      <c r="P34" s="2"/>
      <c r="Q34" s="2"/>
      <c r="R34" s="2"/>
    </row>
    <row r="35" spans="1:18" s="3" customFormat="1" ht="31.5" customHeight="1" x14ac:dyDescent="0.2">
      <c r="A35" s="86" t="s">
        <v>40</v>
      </c>
      <c r="B35" s="86"/>
      <c r="C35" s="63">
        <f t="shared" ref="C35:J35" si="0">SUM(C10:C34)</f>
        <v>59</v>
      </c>
      <c r="D35" s="63">
        <f t="shared" si="0"/>
        <v>489</v>
      </c>
      <c r="E35" s="63">
        <f t="shared" si="0"/>
        <v>393</v>
      </c>
      <c r="F35" s="63">
        <f t="shared" si="0"/>
        <v>361</v>
      </c>
      <c r="G35" s="63">
        <f t="shared" si="0"/>
        <v>48</v>
      </c>
      <c r="H35" s="63">
        <f t="shared" si="0"/>
        <v>51</v>
      </c>
      <c r="I35" s="63">
        <f t="shared" si="0"/>
        <v>5</v>
      </c>
      <c r="J35" s="63">
        <f t="shared" si="0"/>
        <v>497</v>
      </c>
      <c r="K35" s="63"/>
      <c r="L35" s="63">
        <f>SUM(L10:L34)</f>
        <v>51</v>
      </c>
      <c r="M35" s="63">
        <f>SUM(M10:M34)</f>
        <v>11</v>
      </c>
      <c r="N35" s="63">
        <f>SUM(N10:N34)</f>
        <v>2599971</v>
      </c>
      <c r="O35" s="2"/>
      <c r="P35" s="2"/>
      <c r="Q35" s="2"/>
      <c r="R35" s="2"/>
    </row>
    <row r="36" spans="1:18" s="3" customFormat="1" ht="25.5" customHeight="1" x14ac:dyDescent="0.2">
      <c r="A36" s="82" t="s">
        <v>44</v>
      </c>
      <c r="B36" s="9" t="s">
        <v>41</v>
      </c>
      <c r="C36" s="37"/>
      <c r="D36" s="37">
        <v>42</v>
      </c>
      <c r="E36" s="37">
        <v>29</v>
      </c>
      <c r="F36" s="37">
        <v>24</v>
      </c>
      <c r="G36" s="37">
        <v>5</v>
      </c>
      <c r="H36" s="37">
        <v>1</v>
      </c>
      <c r="I36" s="37"/>
      <c r="J36" s="37">
        <v>35</v>
      </c>
      <c r="K36" s="37"/>
      <c r="L36" s="37">
        <v>7</v>
      </c>
      <c r="M36" s="37"/>
      <c r="N36" s="37">
        <v>132652</v>
      </c>
      <c r="O36" s="2"/>
      <c r="P36" s="2"/>
      <c r="Q36" s="2"/>
      <c r="R36" s="2"/>
    </row>
    <row r="37" spans="1:18" s="3" customFormat="1" ht="38.25" x14ac:dyDescent="0.2">
      <c r="A37" s="82"/>
      <c r="B37" s="9" t="s">
        <v>42</v>
      </c>
      <c r="C37" s="60"/>
      <c r="D37" s="60">
        <v>69</v>
      </c>
      <c r="E37" s="60">
        <v>54</v>
      </c>
      <c r="F37" s="60">
        <v>52</v>
      </c>
      <c r="G37" s="60">
        <v>12</v>
      </c>
      <c r="H37" s="60">
        <v>2</v>
      </c>
      <c r="I37" s="60"/>
      <c r="J37" s="60">
        <v>68</v>
      </c>
      <c r="K37" s="60"/>
      <c r="L37" s="60">
        <v>1</v>
      </c>
      <c r="M37" s="60">
        <v>1</v>
      </c>
      <c r="N37" s="60">
        <v>167942</v>
      </c>
      <c r="O37" s="2"/>
      <c r="P37" s="2"/>
      <c r="Q37" s="2"/>
      <c r="R37" s="2"/>
    </row>
    <row r="38" spans="1:18" s="3" customFormat="1" ht="63.75" x14ac:dyDescent="0.2">
      <c r="A38" s="82"/>
      <c r="B38" s="9" t="s">
        <v>43</v>
      </c>
      <c r="C38" s="60"/>
      <c r="D38" s="60">
        <v>14</v>
      </c>
      <c r="E38" s="60">
        <v>10</v>
      </c>
      <c r="F38" s="60">
        <v>7</v>
      </c>
      <c r="G38" s="60">
        <v>2</v>
      </c>
      <c r="H38" s="60"/>
      <c r="I38" s="60">
        <v>1</v>
      </c>
      <c r="J38" s="60">
        <v>13</v>
      </c>
      <c r="K38" s="61"/>
      <c r="L38" s="60">
        <v>1</v>
      </c>
      <c r="M38" s="61"/>
      <c r="N38" s="60">
        <v>48000</v>
      </c>
      <c r="O38" s="2"/>
      <c r="P38" s="2"/>
      <c r="Q38" s="2"/>
      <c r="R38" s="2"/>
    </row>
    <row r="39" spans="1:18" s="3" customFormat="1" ht="47.25" customHeight="1" x14ac:dyDescent="0.2">
      <c r="A39" s="82"/>
      <c r="B39" s="64" t="s">
        <v>45</v>
      </c>
      <c r="C39" s="63"/>
      <c r="D39" s="63">
        <f t="shared" ref="D39:J39" si="1">SUM(D36:D38)</f>
        <v>125</v>
      </c>
      <c r="E39" s="63">
        <f t="shared" si="1"/>
        <v>93</v>
      </c>
      <c r="F39" s="63">
        <f t="shared" si="1"/>
        <v>83</v>
      </c>
      <c r="G39" s="63">
        <f t="shared" si="1"/>
        <v>19</v>
      </c>
      <c r="H39" s="63">
        <f t="shared" si="1"/>
        <v>3</v>
      </c>
      <c r="I39" s="63">
        <f t="shared" si="1"/>
        <v>1</v>
      </c>
      <c r="J39" s="63">
        <f t="shared" si="1"/>
        <v>116</v>
      </c>
      <c r="K39" s="63"/>
      <c r="L39" s="63">
        <f>SUM(L36:L38)</f>
        <v>9</v>
      </c>
      <c r="M39" s="63">
        <f>SUM(M36:M38)</f>
        <v>1</v>
      </c>
      <c r="N39" s="63">
        <f>SUM(N36:N38)</f>
        <v>348594</v>
      </c>
      <c r="O39" s="2"/>
      <c r="P39" s="2"/>
      <c r="Q39" s="2"/>
      <c r="R39" s="2"/>
    </row>
    <row r="40" spans="1:18" s="3" customFormat="1" ht="38.25" x14ac:dyDescent="0.2">
      <c r="A40" s="82" t="s">
        <v>51</v>
      </c>
      <c r="B40" s="9" t="s">
        <v>46</v>
      </c>
      <c r="C40" s="37">
        <v>7</v>
      </c>
      <c r="D40" s="37">
        <v>137</v>
      </c>
      <c r="E40" s="37">
        <v>132</v>
      </c>
      <c r="F40" s="37">
        <v>130</v>
      </c>
      <c r="G40" s="37"/>
      <c r="H40" s="37">
        <v>7</v>
      </c>
      <c r="I40" s="37"/>
      <c r="J40" s="37">
        <v>139</v>
      </c>
      <c r="K40" s="37"/>
      <c r="L40" s="37">
        <v>5</v>
      </c>
      <c r="M40" s="37"/>
      <c r="N40" s="61">
        <v>365000</v>
      </c>
      <c r="O40" s="2"/>
      <c r="P40" s="2"/>
      <c r="Q40" s="2"/>
      <c r="R40" s="2"/>
    </row>
    <row r="41" spans="1:18" s="3" customFormat="1" ht="51" x14ac:dyDescent="0.2">
      <c r="A41" s="82"/>
      <c r="B41" s="9" t="s">
        <v>47</v>
      </c>
      <c r="C41" s="62"/>
      <c r="D41" s="62">
        <v>1</v>
      </c>
      <c r="E41" s="36">
        <v>1</v>
      </c>
      <c r="F41" s="62">
        <v>1</v>
      </c>
      <c r="G41" s="62"/>
      <c r="H41" s="62"/>
      <c r="I41" s="62"/>
      <c r="J41" s="62">
        <v>1</v>
      </c>
      <c r="K41" s="62"/>
      <c r="L41" s="62"/>
      <c r="M41" s="62"/>
      <c r="N41" s="62">
        <v>8000</v>
      </c>
      <c r="O41" s="2"/>
      <c r="P41" s="2"/>
      <c r="Q41" s="2"/>
      <c r="R41" s="2"/>
    </row>
    <row r="42" spans="1:18" s="3" customFormat="1" ht="51" x14ac:dyDescent="0.2">
      <c r="A42" s="82"/>
      <c r="B42" s="9" t="s">
        <v>48</v>
      </c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2"/>
      <c r="P42" s="2"/>
      <c r="Q42" s="2"/>
      <c r="R42" s="2"/>
    </row>
    <row r="43" spans="1:18" s="3" customFormat="1" ht="15.75" x14ac:dyDescent="0.2">
      <c r="A43" s="82"/>
      <c r="B43" s="9" t="s">
        <v>49</v>
      </c>
      <c r="C43" s="60">
        <v>6</v>
      </c>
      <c r="D43" s="60">
        <v>83</v>
      </c>
      <c r="E43" s="60">
        <v>79</v>
      </c>
      <c r="F43" s="60">
        <v>78</v>
      </c>
      <c r="G43" s="60">
        <v>1</v>
      </c>
      <c r="H43" s="60">
        <v>7</v>
      </c>
      <c r="I43" s="60"/>
      <c r="J43" s="60">
        <v>87</v>
      </c>
      <c r="K43" s="60"/>
      <c r="L43" s="60">
        <v>2</v>
      </c>
      <c r="M43" s="60">
        <v>2</v>
      </c>
      <c r="N43" s="60">
        <v>273370</v>
      </c>
      <c r="O43" s="2"/>
      <c r="P43" s="2"/>
      <c r="Q43" s="2"/>
      <c r="R43" s="2"/>
    </row>
    <row r="44" spans="1:18" s="3" customFormat="1" ht="25.5" x14ac:dyDescent="0.2">
      <c r="A44" s="82"/>
      <c r="B44" s="64" t="s">
        <v>50</v>
      </c>
      <c r="C44" s="63">
        <f t="shared" ref="C44:H44" si="2">SUM(C40:C43)</f>
        <v>13</v>
      </c>
      <c r="D44" s="63">
        <f t="shared" si="2"/>
        <v>221</v>
      </c>
      <c r="E44" s="63">
        <f t="shared" si="2"/>
        <v>212</v>
      </c>
      <c r="F44" s="63">
        <f t="shared" si="2"/>
        <v>209</v>
      </c>
      <c r="G44" s="63">
        <f t="shared" si="2"/>
        <v>1</v>
      </c>
      <c r="H44" s="63">
        <f t="shared" si="2"/>
        <v>14</v>
      </c>
      <c r="I44" s="63"/>
      <c r="J44" s="63">
        <f>SUM(J40:J43)</f>
        <v>227</v>
      </c>
      <c r="K44" s="63"/>
      <c r="L44" s="63">
        <f>SUM(L40:L43)</f>
        <v>7</v>
      </c>
      <c r="M44" s="63">
        <f>SUM(M40:M43)</f>
        <v>2</v>
      </c>
      <c r="N44" s="63">
        <f>SUM(N40:N43)</f>
        <v>646370</v>
      </c>
      <c r="O44" s="2"/>
      <c r="P44" s="2"/>
      <c r="Q44" s="2"/>
      <c r="R44" s="2"/>
    </row>
    <row r="45" spans="1:18" s="3" customFormat="1" ht="24.75" customHeight="1" x14ac:dyDescent="0.2">
      <c r="A45" s="87" t="s">
        <v>54</v>
      </c>
      <c r="B45" s="87"/>
      <c r="C45" s="63">
        <f>SUM(C35+C39+C44)</f>
        <v>72</v>
      </c>
      <c r="D45" s="63">
        <f t="shared" ref="D45:N45" si="3">SUM(D35+D39+D44)</f>
        <v>835</v>
      </c>
      <c r="E45" s="63">
        <f t="shared" si="3"/>
        <v>698</v>
      </c>
      <c r="F45" s="63">
        <f t="shared" si="3"/>
        <v>653</v>
      </c>
      <c r="G45" s="63">
        <f t="shared" si="3"/>
        <v>68</v>
      </c>
      <c r="H45" s="63">
        <f t="shared" si="3"/>
        <v>68</v>
      </c>
      <c r="I45" s="63">
        <f t="shared" si="3"/>
        <v>6</v>
      </c>
      <c r="J45" s="63">
        <f t="shared" si="3"/>
        <v>840</v>
      </c>
      <c r="K45" s="63"/>
      <c r="L45" s="63">
        <f t="shared" si="3"/>
        <v>67</v>
      </c>
      <c r="M45" s="63">
        <f t="shared" si="3"/>
        <v>14</v>
      </c>
      <c r="N45" s="63">
        <f t="shared" si="3"/>
        <v>3594935</v>
      </c>
      <c r="O45" s="2"/>
      <c r="P45" s="2"/>
      <c r="Q45" s="2"/>
      <c r="R45" s="2"/>
    </row>
    <row r="46" spans="1:18" s="3" customFormat="1" ht="28.5" customHeight="1" x14ac:dyDescent="0.2">
      <c r="B46" s="2"/>
      <c r="C46" s="6"/>
      <c r="D46" s="6"/>
      <c r="E46" s="6"/>
      <c r="F46" s="6"/>
      <c r="G46" s="6"/>
      <c r="H46" s="6"/>
      <c r="I46" s="6"/>
      <c r="J46" s="6"/>
      <c r="K46" s="6"/>
      <c r="M46" s="6"/>
      <c r="N46" s="17"/>
      <c r="O46" s="2"/>
      <c r="P46" s="2"/>
      <c r="Q46" s="2"/>
      <c r="R46" s="2"/>
    </row>
    <row r="47" spans="1:18" s="3" customFormat="1" ht="12.95" customHeight="1" x14ac:dyDescent="0.2">
      <c r="B47" s="22"/>
      <c r="C47" s="22"/>
      <c r="D47" s="22"/>
      <c r="E47" s="22"/>
      <c r="F47" s="22"/>
      <c r="G47" s="22"/>
      <c r="H47" s="22"/>
      <c r="I47" s="21"/>
      <c r="J47" s="21"/>
      <c r="K47" s="21"/>
      <c r="L47" s="21"/>
      <c r="M47" s="21"/>
      <c r="N47" s="26"/>
      <c r="O47" s="2"/>
      <c r="P47" s="2"/>
      <c r="Q47" s="2"/>
      <c r="R47" s="2"/>
    </row>
    <row r="48" spans="1:18" s="3" customFormat="1" ht="12.95" customHeight="1" x14ac:dyDescent="0.2">
      <c r="B48" s="22"/>
      <c r="C48" s="22"/>
      <c r="D48" s="22"/>
      <c r="E48" s="22"/>
      <c r="F48" s="22"/>
      <c r="G48" s="22"/>
      <c r="H48" s="22"/>
      <c r="I48" s="19"/>
      <c r="J48" s="19"/>
      <c r="K48" s="19"/>
      <c r="L48" s="19"/>
      <c r="M48" s="19"/>
      <c r="N48" s="27"/>
      <c r="O48" s="2"/>
      <c r="P48" s="2"/>
      <c r="Q48" s="2"/>
      <c r="R48" s="2"/>
    </row>
    <row r="49" spans="1:18" s="4" customFormat="1" ht="12.95" customHeight="1" x14ac:dyDescent="0.2">
      <c r="B49" s="22"/>
      <c r="C49" s="22"/>
      <c r="D49" s="22"/>
      <c r="E49" s="22"/>
      <c r="F49" s="22"/>
      <c r="G49" s="22"/>
      <c r="H49" s="22"/>
      <c r="I49" s="23"/>
      <c r="J49" s="23"/>
      <c r="K49" s="23"/>
      <c r="L49" s="23"/>
      <c r="M49" s="23"/>
      <c r="N49" s="28"/>
      <c r="O49" s="5"/>
      <c r="P49" s="5"/>
      <c r="Q49" s="5"/>
      <c r="R49" s="5"/>
    </row>
    <row r="50" spans="1:18" s="4" customFormat="1" ht="12.95" customHeight="1" x14ac:dyDescent="0.2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8"/>
      <c r="O50" s="5"/>
      <c r="P50" s="5"/>
      <c r="Q50" s="5"/>
      <c r="R50" s="5"/>
    </row>
    <row r="51" spans="1:18" s="3" customFormat="1" ht="12.95" customHeight="1" x14ac:dyDescent="0.2">
      <c r="B51" s="20"/>
      <c r="C51" s="21"/>
      <c r="D51" s="20"/>
      <c r="E51" s="20"/>
      <c r="F51" s="21"/>
      <c r="G51" s="21"/>
      <c r="H51" s="21"/>
      <c r="I51" s="21"/>
      <c r="J51" s="21"/>
      <c r="K51" s="21"/>
      <c r="L51" s="21"/>
      <c r="M51" s="21"/>
      <c r="N51" s="26"/>
      <c r="O51" s="2"/>
      <c r="P51" s="2"/>
      <c r="Q51" s="2"/>
      <c r="R51" s="2"/>
    </row>
    <row r="52" spans="1:18" s="3" customFormat="1" ht="12.95" customHeight="1" x14ac:dyDescent="0.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6"/>
      <c r="O52" s="2"/>
      <c r="P52" s="2"/>
      <c r="Q52" s="2"/>
      <c r="R52" s="2"/>
    </row>
    <row r="53" spans="1:18" s="3" customFormat="1" ht="12.95" customHeight="1" x14ac:dyDescent="0.2">
      <c r="B53" s="20"/>
      <c r="C53" s="20"/>
      <c r="D53" s="20"/>
      <c r="E53" s="20"/>
      <c r="F53" s="12"/>
      <c r="G53" s="12"/>
      <c r="H53" s="12"/>
      <c r="I53" s="21"/>
      <c r="J53" s="21"/>
      <c r="K53" s="21"/>
      <c r="L53" s="21"/>
      <c r="M53" s="21"/>
      <c r="N53" s="26"/>
      <c r="O53" s="2"/>
      <c r="P53" s="2"/>
      <c r="Q53" s="2"/>
      <c r="R53" s="2"/>
    </row>
    <row r="54" spans="1:18" s="3" customFormat="1" ht="12.95" customHeight="1" x14ac:dyDescent="0.2">
      <c r="B54" s="24"/>
      <c r="C54" s="24"/>
      <c r="D54" s="24"/>
      <c r="E54" s="24"/>
      <c r="F54" s="24"/>
      <c r="G54" s="25"/>
      <c r="H54" s="13"/>
      <c r="I54" s="21"/>
      <c r="J54" s="21"/>
      <c r="K54" s="21"/>
      <c r="L54" s="21"/>
      <c r="M54" s="21"/>
      <c r="N54" s="26"/>
      <c r="O54" s="2"/>
      <c r="P54" s="2"/>
      <c r="Q54" s="2"/>
      <c r="R54" s="2"/>
    </row>
    <row r="55" spans="1:18" s="3" customFormat="1" ht="12.95" customHeight="1" x14ac:dyDescent="0.2">
      <c r="B55" s="24"/>
      <c r="C55" s="24"/>
      <c r="D55" s="24"/>
      <c r="E55" s="24"/>
      <c r="F55" s="24"/>
      <c r="G55" s="25"/>
      <c r="H55" s="13"/>
      <c r="I55" s="21"/>
      <c r="J55" s="21"/>
      <c r="K55" s="21"/>
      <c r="L55" s="21"/>
      <c r="M55" s="21"/>
      <c r="N55" s="26"/>
      <c r="O55" s="2"/>
      <c r="P55" s="2"/>
      <c r="Q55" s="2"/>
      <c r="R55" s="2"/>
    </row>
    <row r="56" spans="1:18" s="3" customFormat="1" ht="12.95" customHeigh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6"/>
      <c r="O56" s="2"/>
      <c r="P56" s="2"/>
      <c r="Q56" s="2"/>
      <c r="R56" s="2"/>
    </row>
    <row r="57" spans="1:18" s="3" customFormat="1" ht="12.95" customHeight="1" x14ac:dyDescent="0.2">
      <c r="A57" s="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9"/>
      <c r="O57" s="2"/>
      <c r="P57" s="2"/>
      <c r="Q57" s="2"/>
      <c r="R57" s="2"/>
    </row>
    <row r="58" spans="1:18" s="3" customFormat="1" ht="12.95" customHeight="1" x14ac:dyDescent="0.2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"/>
      <c r="P58" s="2"/>
      <c r="Q58" s="2"/>
      <c r="R58" s="2"/>
    </row>
    <row r="59" spans="1:18" s="3" customFormat="1" ht="12.95" customHeight="1" x14ac:dyDescent="0.2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9"/>
      <c r="O59" s="2"/>
      <c r="P59" s="2"/>
      <c r="Q59" s="2"/>
      <c r="R59" s="2"/>
    </row>
    <row r="60" spans="1:18" s="3" customFormat="1" ht="12.95" customHeight="1" x14ac:dyDescent="0.2">
      <c r="B60" s="20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6"/>
      <c r="O60" s="2"/>
      <c r="P60" s="2"/>
      <c r="Q60" s="2"/>
      <c r="R60" s="2"/>
    </row>
    <row r="61" spans="1:18" s="3" customFormat="1" ht="12.95" customHeight="1" x14ac:dyDescent="0.2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30"/>
      <c r="O61" s="2"/>
      <c r="P61" s="2"/>
      <c r="Q61" s="2"/>
      <c r="R61" s="2"/>
    </row>
    <row r="62" spans="1:18" s="3" customFormat="1" x14ac:dyDescent="0.2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18"/>
      <c r="O62" s="2"/>
      <c r="P62" s="2"/>
      <c r="Q62" s="2"/>
      <c r="R62" s="2"/>
    </row>
    <row r="63" spans="1:18" s="3" customFormat="1" x14ac:dyDescent="0.2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18"/>
      <c r="O63" s="2"/>
      <c r="P63" s="2"/>
      <c r="Q63" s="2"/>
      <c r="R63" s="2"/>
    </row>
    <row r="64" spans="1:18" s="3" customFormat="1" x14ac:dyDescent="0.2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18"/>
      <c r="O64" s="2"/>
      <c r="P64" s="2"/>
      <c r="Q64" s="2"/>
      <c r="R64" s="2"/>
    </row>
    <row r="65" spans="2:18" s="3" customFormat="1" x14ac:dyDescent="0.2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18"/>
      <c r="O65" s="2"/>
      <c r="P65" s="2"/>
      <c r="Q65" s="2"/>
      <c r="R65" s="2"/>
    </row>
    <row r="66" spans="2:18" s="3" customFormat="1" x14ac:dyDescent="0.2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18"/>
      <c r="O66" s="2"/>
      <c r="P66" s="2"/>
      <c r="Q66" s="2"/>
      <c r="R66" s="2"/>
    </row>
    <row r="67" spans="2:18" s="3" customForma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8"/>
      <c r="O67" s="2"/>
      <c r="P67" s="2"/>
      <c r="Q67" s="2"/>
      <c r="R67" s="2"/>
    </row>
    <row r="68" spans="2:18" s="3" customFormat="1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8"/>
      <c r="O68" s="2"/>
      <c r="P68" s="2"/>
      <c r="Q68" s="2"/>
      <c r="R68" s="2"/>
    </row>
    <row r="69" spans="2:18" s="3" customFormat="1" x14ac:dyDescent="0.2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8"/>
      <c r="O69" s="2"/>
      <c r="P69" s="2"/>
      <c r="Q69" s="2"/>
      <c r="R69" s="2"/>
    </row>
    <row r="70" spans="2:18" s="3" customFormat="1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8"/>
      <c r="O70" s="2"/>
      <c r="P70" s="2"/>
      <c r="Q70" s="2"/>
      <c r="R70" s="2"/>
    </row>
    <row r="71" spans="2:18" s="3" customFormat="1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8"/>
      <c r="O71" s="2"/>
      <c r="P71" s="2"/>
      <c r="Q71" s="2"/>
      <c r="R71" s="2"/>
    </row>
    <row r="72" spans="2:18" s="3" customFormat="1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8"/>
      <c r="O72" s="2"/>
      <c r="P72" s="2"/>
      <c r="Q72" s="2"/>
      <c r="R72" s="2"/>
    </row>
    <row r="73" spans="2:18" s="3" customForma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8"/>
      <c r="O73" s="2"/>
      <c r="P73" s="2"/>
      <c r="Q73" s="2"/>
      <c r="R73" s="2"/>
    </row>
    <row r="74" spans="2:18" s="3" customFormat="1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18"/>
      <c r="O74" s="2"/>
      <c r="P74" s="2"/>
      <c r="Q74" s="2"/>
      <c r="R74" s="2"/>
    </row>
    <row r="75" spans="2:18" s="3" customFormat="1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8"/>
      <c r="O75" s="2"/>
      <c r="P75" s="2"/>
      <c r="Q75" s="2"/>
      <c r="R75" s="2"/>
    </row>
    <row r="76" spans="2:18" s="3" customFormat="1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8"/>
      <c r="O76" s="2"/>
      <c r="P76" s="2"/>
      <c r="Q76" s="2"/>
      <c r="R76" s="2"/>
    </row>
    <row r="77" spans="2:18" s="3" customFormat="1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8"/>
      <c r="O77" s="2"/>
      <c r="P77" s="2"/>
      <c r="Q77" s="2"/>
      <c r="R77" s="2"/>
    </row>
    <row r="78" spans="2:18" s="3" customFormat="1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18"/>
      <c r="O78" s="2"/>
      <c r="P78" s="2"/>
      <c r="Q78" s="2"/>
      <c r="R78" s="2"/>
    </row>
    <row r="79" spans="2:18" s="3" customFormat="1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8"/>
      <c r="O79" s="2"/>
      <c r="P79" s="2"/>
      <c r="Q79" s="2"/>
      <c r="R79" s="2"/>
    </row>
    <row r="80" spans="2:18" s="3" customFormat="1" x14ac:dyDescent="0.2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8"/>
      <c r="O80" s="2"/>
      <c r="P80" s="2"/>
      <c r="Q80" s="2"/>
      <c r="R80" s="2"/>
    </row>
    <row r="81" spans="2:18" s="3" customFormat="1" x14ac:dyDescent="0.2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8"/>
      <c r="O81" s="2"/>
      <c r="P81" s="2"/>
      <c r="Q81" s="2"/>
      <c r="R81" s="2"/>
    </row>
    <row r="82" spans="2:18" s="3" customFormat="1" x14ac:dyDescent="0.2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18"/>
      <c r="O82" s="2"/>
      <c r="P82" s="2"/>
      <c r="Q82" s="2"/>
      <c r="R82" s="2"/>
    </row>
    <row r="83" spans="2:18" s="3" customFormat="1" x14ac:dyDescent="0.2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8"/>
      <c r="O83" s="2"/>
      <c r="P83" s="2"/>
      <c r="Q83" s="2"/>
      <c r="R83" s="2"/>
    </row>
    <row r="84" spans="2:18" s="3" customFormat="1" x14ac:dyDescent="0.2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8"/>
      <c r="O84" s="2"/>
      <c r="P84" s="2"/>
      <c r="Q84" s="2"/>
      <c r="R84" s="2"/>
    </row>
    <row r="85" spans="2:18" s="3" customFormat="1" x14ac:dyDescent="0.2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8"/>
      <c r="O85" s="2"/>
      <c r="P85" s="2"/>
      <c r="Q85" s="2"/>
      <c r="R85" s="2"/>
    </row>
    <row r="86" spans="2:18" s="3" customFormat="1" x14ac:dyDescent="0.2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18"/>
      <c r="O86" s="2"/>
      <c r="P86" s="2"/>
      <c r="Q86" s="2"/>
      <c r="R86" s="2"/>
    </row>
    <row r="87" spans="2:18" s="3" customFormat="1" x14ac:dyDescent="0.2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18"/>
      <c r="O87" s="2"/>
      <c r="P87" s="2"/>
      <c r="Q87" s="2"/>
      <c r="R87" s="2"/>
    </row>
    <row r="88" spans="2:18" s="3" customFormat="1" x14ac:dyDescent="0.2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8"/>
      <c r="O88" s="2"/>
      <c r="P88" s="2"/>
      <c r="Q88" s="2"/>
      <c r="R88" s="2"/>
    </row>
    <row r="89" spans="2:18" s="3" customFormat="1" x14ac:dyDescent="0.2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18"/>
      <c r="O89" s="2"/>
      <c r="P89" s="2"/>
      <c r="Q89" s="2"/>
      <c r="R89" s="2"/>
    </row>
    <row r="90" spans="2:18" s="3" customFormat="1" x14ac:dyDescent="0.2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18"/>
      <c r="O90" s="2"/>
      <c r="P90" s="2"/>
      <c r="Q90" s="2"/>
      <c r="R90" s="2"/>
    </row>
    <row r="91" spans="2:18" s="3" customFormat="1" x14ac:dyDescent="0.2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18"/>
      <c r="O91" s="2"/>
      <c r="P91" s="2"/>
      <c r="Q91" s="2"/>
      <c r="R91" s="2"/>
    </row>
    <row r="92" spans="2:18" s="3" customFormat="1" x14ac:dyDescent="0.2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8"/>
      <c r="O92" s="2"/>
      <c r="P92" s="2"/>
      <c r="Q92" s="2"/>
      <c r="R92" s="2"/>
    </row>
    <row r="93" spans="2:18" s="3" customFormat="1" x14ac:dyDescent="0.2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18"/>
      <c r="O93" s="2"/>
      <c r="P93" s="2"/>
      <c r="Q93" s="2"/>
      <c r="R93" s="2"/>
    </row>
    <row r="94" spans="2:18" s="3" customForma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18"/>
      <c r="O94" s="2"/>
      <c r="P94" s="2"/>
      <c r="Q94" s="2"/>
      <c r="R94" s="2"/>
    </row>
    <row r="95" spans="2:18" s="3" customFormat="1" x14ac:dyDescent="0.2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18"/>
      <c r="O95" s="2"/>
      <c r="P95" s="2"/>
      <c r="Q95" s="2"/>
      <c r="R95" s="2"/>
    </row>
    <row r="96" spans="2:18" s="3" customFormat="1" x14ac:dyDescent="0.2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18"/>
      <c r="O96" s="2"/>
      <c r="P96" s="2"/>
      <c r="Q96" s="2"/>
      <c r="R96" s="2"/>
    </row>
    <row r="97" spans="2:18" s="3" customFormat="1" x14ac:dyDescent="0.2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8"/>
      <c r="O97" s="2"/>
      <c r="P97" s="2"/>
      <c r="Q97" s="2"/>
      <c r="R97" s="2"/>
    </row>
    <row r="98" spans="2:18" s="3" customFormat="1" x14ac:dyDescent="0.2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18"/>
      <c r="O98" s="2"/>
      <c r="P98" s="2"/>
      <c r="Q98" s="2"/>
      <c r="R98" s="2"/>
    </row>
    <row r="99" spans="2:18" s="3" customFormat="1" x14ac:dyDescent="0.2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18"/>
      <c r="O99" s="2"/>
      <c r="P99" s="2"/>
      <c r="Q99" s="2"/>
      <c r="R99" s="2"/>
    </row>
    <row r="100" spans="2:18" s="3" customFormat="1" x14ac:dyDescent="0.2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8"/>
      <c r="O100" s="2"/>
      <c r="P100" s="2"/>
      <c r="Q100" s="2"/>
      <c r="R100" s="2"/>
    </row>
    <row r="101" spans="2:18" s="3" customFormat="1" x14ac:dyDescent="0.2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8"/>
      <c r="O101" s="2"/>
      <c r="P101" s="2"/>
      <c r="Q101" s="2"/>
      <c r="R101" s="2"/>
    </row>
    <row r="102" spans="2:18" s="3" customFormat="1" x14ac:dyDescent="0.2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8"/>
      <c r="O102" s="2"/>
      <c r="P102" s="2"/>
      <c r="Q102" s="2"/>
      <c r="R102" s="2"/>
    </row>
    <row r="103" spans="2:18" s="3" customFormat="1" x14ac:dyDescent="0.2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8"/>
      <c r="O103" s="2"/>
      <c r="P103" s="2"/>
      <c r="Q103" s="2"/>
      <c r="R103" s="2"/>
    </row>
    <row r="104" spans="2:18" s="3" customFormat="1" x14ac:dyDescent="0.2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8"/>
      <c r="O104" s="2"/>
      <c r="P104" s="2"/>
      <c r="Q104" s="2"/>
      <c r="R104" s="2"/>
    </row>
    <row r="105" spans="2:18" s="3" customFormat="1" x14ac:dyDescent="0.2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8"/>
      <c r="O105" s="2"/>
      <c r="P105" s="2"/>
      <c r="Q105" s="2"/>
      <c r="R105" s="2"/>
    </row>
    <row r="106" spans="2:18" s="3" customFormat="1" x14ac:dyDescent="0.2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8"/>
      <c r="O106" s="2"/>
      <c r="P106" s="2"/>
      <c r="Q106" s="2"/>
      <c r="R106" s="2"/>
    </row>
    <row r="107" spans="2:18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2:18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2:18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2:18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2:18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2:18" x14ac:dyDescent="0.2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2:18" x14ac:dyDescent="0.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2:18" x14ac:dyDescent="0.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2:18" x14ac:dyDescent="0.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2:18" x14ac:dyDescent="0.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2:18" x14ac:dyDescent="0.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2:18" x14ac:dyDescent="0.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2:18" x14ac:dyDescent="0.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2:18" x14ac:dyDescent="0.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2:18" x14ac:dyDescent="0.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2:18" x14ac:dyDescent="0.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2:18" x14ac:dyDescent="0.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2:18" x14ac:dyDescent="0.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2:18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2:18" x14ac:dyDescent="0.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2:18" x14ac:dyDescent="0.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2:18" x14ac:dyDescent="0.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2:18" x14ac:dyDescent="0.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2:18" x14ac:dyDescent="0.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2:18" x14ac:dyDescent="0.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2:18" x14ac:dyDescent="0.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2:18" x14ac:dyDescent="0.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2:18" x14ac:dyDescent="0.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2:18" x14ac:dyDescent="0.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2:18" x14ac:dyDescent="0.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2:18" x14ac:dyDescent="0.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2:18" x14ac:dyDescent="0.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18" x14ac:dyDescent="0.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2:18" x14ac:dyDescent="0.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2:18" x14ac:dyDescent="0.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2:18" x14ac:dyDescent="0.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2:18" x14ac:dyDescent="0.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2:18" x14ac:dyDescent="0.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2:18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2:18" x14ac:dyDescent="0.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2:18" x14ac:dyDescent="0.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2:18" x14ac:dyDescent="0.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2:18" x14ac:dyDescent="0.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2:18" x14ac:dyDescent="0.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2:18" x14ac:dyDescent="0.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2:18" x14ac:dyDescent="0.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2:18" x14ac:dyDescent="0.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2:18" x14ac:dyDescent="0.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2:18" x14ac:dyDescent="0.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2:18" x14ac:dyDescent="0.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2:18" x14ac:dyDescent="0.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2:18" x14ac:dyDescent="0.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2:18" x14ac:dyDescent="0.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2:18" x14ac:dyDescent="0.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2:18" x14ac:dyDescent="0.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2:18" x14ac:dyDescent="0.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2:18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2:18" x14ac:dyDescent="0.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2:18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2:18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2:18" x14ac:dyDescent="0.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2:18" x14ac:dyDescent="0.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2:18" x14ac:dyDescent="0.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2:18" x14ac:dyDescent="0.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2:18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2:18" x14ac:dyDescent="0.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2:18" x14ac:dyDescent="0.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2:18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2:18" x14ac:dyDescent="0.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2:18" x14ac:dyDescent="0.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2:18" x14ac:dyDescent="0.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2:18" x14ac:dyDescent="0.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2:18" x14ac:dyDescent="0.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2:18" x14ac:dyDescent="0.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2:18" x14ac:dyDescent="0.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2:18" x14ac:dyDescent="0.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2:18" x14ac:dyDescent="0.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2:18" x14ac:dyDescent="0.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2:18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2:18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2:18" x14ac:dyDescent="0.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2:18" x14ac:dyDescent="0.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2:18" x14ac:dyDescent="0.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2:18" x14ac:dyDescent="0.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2:18" x14ac:dyDescent="0.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2:1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2:1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2:1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2:1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2:1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2:1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2:1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2:18" x14ac:dyDescent="0.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2:1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2:1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2:18" x14ac:dyDescent="0.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2:1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2:1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2:1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2:18" x14ac:dyDescent="0.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2:1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2:1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2:1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2:18" x14ac:dyDescent="0.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2:1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2:1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2:18" x14ac:dyDescent="0.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2:1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2:1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2:18" x14ac:dyDescent="0.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2:1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2:1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2:1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2:1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2:1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2:1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2:1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2:1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2:1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2:1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2:1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2:1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2:1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2:1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2:18" x14ac:dyDescent="0.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2:1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2:1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2:18" x14ac:dyDescent="0.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2:18" x14ac:dyDescent="0.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2:18" x14ac:dyDescent="0.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2:18" x14ac:dyDescent="0.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2:18" x14ac:dyDescent="0.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2:18" x14ac:dyDescent="0.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2:18" x14ac:dyDescent="0.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2:18" x14ac:dyDescent="0.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2:18" x14ac:dyDescent="0.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2:18" x14ac:dyDescent="0.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2:18" x14ac:dyDescent="0.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2:18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2:18" x14ac:dyDescent="0.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2:18" x14ac:dyDescent="0.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2:18" x14ac:dyDescent="0.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2:18" x14ac:dyDescent="0.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2:18" x14ac:dyDescent="0.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2:18" x14ac:dyDescent="0.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2:18" x14ac:dyDescent="0.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2:18" x14ac:dyDescent="0.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2:18" x14ac:dyDescent="0.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2:18" x14ac:dyDescent="0.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2:18" x14ac:dyDescent="0.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2:18" x14ac:dyDescent="0.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2:18" x14ac:dyDescent="0.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2:18" x14ac:dyDescent="0.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2:18" x14ac:dyDescent="0.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2:18" x14ac:dyDescent="0.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2:18" x14ac:dyDescent="0.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2:18" x14ac:dyDescent="0.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2:18" x14ac:dyDescent="0.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2:18" x14ac:dyDescent="0.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2:18" x14ac:dyDescent="0.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2:18" x14ac:dyDescent="0.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2:18" x14ac:dyDescent="0.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2:18" x14ac:dyDescent="0.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2:18" x14ac:dyDescent="0.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2:18" x14ac:dyDescent="0.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2:18" x14ac:dyDescent="0.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2:18" x14ac:dyDescent="0.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2:18" x14ac:dyDescent="0.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2:18" x14ac:dyDescent="0.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2:18" x14ac:dyDescent="0.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2:18" x14ac:dyDescent="0.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2:18" x14ac:dyDescent="0.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2:18" x14ac:dyDescent="0.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2:18" x14ac:dyDescent="0.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2:18" x14ac:dyDescent="0.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2:18" x14ac:dyDescent="0.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2:18" x14ac:dyDescent="0.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2:18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2:18" x14ac:dyDescent="0.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2:18" x14ac:dyDescent="0.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2:18" x14ac:dyDescent="0.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2:18" x14ac:dyDescent="0.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2:18" x14ac:dyDescent="0.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2:18" x14ac:dyDescent="0.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2:18" x14ac:dyDescent="0.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2:18" x14ac:dyDescent="0.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2:18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2:18" x14ac:dyDescent="0.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2:18" x14ac:dyDescent="0.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2:18" x14ac:dyDescent="0.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2:18" x14ac:dyDescent="0.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2:18" x14ac:dyDescent="0.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2:18" x14ac:dyDescent="0.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2:18" x14ac:dyDescent="0.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2:18" x14ac:dyDescent="0.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2:18" x14ac:dyDescent="0.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2:18" x14ac:dyDescent="0.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2:18" x14ac:dyDescent="0.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2:18" x14ac:dyDescent="0.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2:18" x14ac:dyDescent="0.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2:18" x14ac:dyDescent="0.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2:18" x14ac:dyDescent="0.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2:18" x14ac:dyDescent="0.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2:18" x14ac:dyDescent="0.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2:18" x14ac:dyDescent="0.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2:18" x14ac:dyDescent="0.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2:18" x14ac:dyDescent="0.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2:18" x14ac:dyDescent="0.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2:18" x14ac:dyDescent="0.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2:18" x14ac:dyDescent="0.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2:18" x14ac:dyDescent="0.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2:18" x14ac:dyDescent="0.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2:18" x14ac:dyDescent="0.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2:18" x14ac:dyDescent="0.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2:18" x14ac:dyDescent="0.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2:18" x14ac:dyDescent="0.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2:18" x14ac:dyDescent="0.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2:18" x14ac:dyDescent="0.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2:18" x14ac:dyDescent="0.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2:18" x14ac:dyDescent="0.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2:18" x14ac:dyDescent="0.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2:18" x14ac:dyDescent="0.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2:18" x14ac:dyDescent="0.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2:18" x14ac:dyDescent="0.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2:18" x14ac:dyDescent="0.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2:18" x14ac:dyDescent="0.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2:18" x14ac:dyDescent="0.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2:18" x14ac:dyDescent="0.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2:18" x14ac:dyDescent="0.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2:18" x14ac:dyDescent="0.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2:18" x14ac:dyDescent="0.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2:18" x14ac:dyDescent="0.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18" x14ac:dyDescent="0.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2:18" x14ac:dyDescent="0.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2:18" x14ac:dyDescent="0.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2:18" x14ac:dyDescent="0.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2:18" x14ac:dyDescent="0.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2:18" x14ac:dyDescent="0.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2:18" x14ac:dyDescent="0.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2:18" x14ac:dyDescent="0.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2:18" x14ac:dyDescent="0.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2:18" x14ac:dyDescent="0.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2:18" x14ac:dyDescent="0.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2:18" x14ac:dyDescent="0.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2:18" x14ac:dyDescent="0.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2:18" x14ac:dyDescent="0.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2:18" x14ac:dyDescent="0.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2:18" x14ac:dyDescent="0.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2:18" x14ac:dyDescent="0.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2:18" x14ac:dyDescent="0.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2:18" x14ac:dyDescent="0.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2:18" x14ac:dyDescent="0.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2:18" x14ac:dyDescent="0.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2:18" x14ac:dyDescent="0.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2:18" x14ac:dyDescent="0.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2:18" x14ac:dyDescent="0.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2:18" x14ac:dyDescent="0.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2:18" x14ac:dyDescent="0.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2:18" x14ac:dyDescent="0.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2:18" x14ac:dyDescent="0.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2:18" x14ac:dyDescent="0.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2:18" x14ac:dyDescent="0.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2:18" x14ac:dyDescent="0.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2:18" x14ac:dyDescent="0.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2:18" x14ac:dyDescent="0.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2:18" x14ac:dyDescent="0.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2:18" x14ac:dyDescent="0.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2:18" x14ac:dyDescent="0.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8" x14ac:dyDescent="0.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2:18" x14ac:dyDescent="0.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2:18" x14ac:dyDescent="0.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2:18" x14ac:dyDescent="0.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2:18" x14ac:dyDescent="0.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2:18" x14ac:dyDescent="0.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2:18" x14ac:dyDescent="0.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2:18" x14ac:dyDescent="0.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2:18" x14ac:dyDescent="0.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2:18" x14ac:dyDescent="0.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2:18" x14ac:dyDescent="0.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2:18" x14ac:dyDescent="0.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2:18" x14ac:dyDescent="0.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2:18" x14ac:dyDescent="0.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2:18" x14ac:dyDescent="0.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2:18" x14ac:dyDescent="0.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2:18" x14ac:dyDescent="0.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2:18" x14ac:dyDescent="0.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2:18" x14ac:dyDescent="0.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2:18" x14ac:dyDescent="0.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2:18" x14ac:dyDescent="0.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2:18" x14ac:dyDescent="0.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2:18" x14ac:dyDescent="0.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2:18" x14ac:dyDescent="0.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2:18" x14ac:dyDescent="0.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2:18" x14ac:dyDescent="0.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2:18" x14ac:dyDescent="0.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2:18" x14ac:dyDescent="0.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2:18" x14ac:dyDescent="0.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2:18" x14ac:dyDescent="0.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2:18" x14ac:dyDescent="0.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2:18" x14ac:dyDescent="0.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2:18" x14ac:dyDescent="0.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2:18" x14ac:dyDescent="0.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2:18" x14ac:dyDescent="0.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2:18" x14ac:dyDescent="0.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2:18" x14ac:dyDescent="0.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2:18" x14ac:dyDescent="0.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2:18" x14ac:dyDescent="0.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2:18" x14ac:dyDescent="0.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2:18" x14ac:dyDescent="0.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2:18" x14ac:dyDescent="0.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2:18" x14ac:dyDescent="0.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2:18" x14ac:dyDescent="0.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2:18" x14ac:dyDescent="0.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2:18" x14ac:dyDescent="0.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</sheetData>
  <mergeCells count="38">
    <mergeCell ref="A28:B28"/>
    <mergeCell ref="A29:B29"/>
    <mergeCell ref="A1:N1"/>
    <mergeCell ref="A2:N2"/>
    <mergeCell ref="A3:N3"/>
    <mergeCell ref="A4:N4"/>
    <mergeCell ref="A26:B26"/>
    <mergeCell ref="A27:B27"/>
    <mergeCell ref="A35:B35"/>
    <mergeCell ref="A45:B45"/>
    <mergeCell ref="A36:A39"/>
    <mergeCell ref="A40:A44"/>
    <mergeCell ref="A34:B34"/>
    <mergeCell ref="A30:B30"/>
    <mergeCell ref="A31:B31"/>
    <mergeCell ref="A32:B32"/>
    <mergeCell ref="A33:B33"/>
    <mergeCell ref="A17:B17"/>
    <mergeCell ref="A23:B23"/>
    <mergeCell ref="A24:B24"/>
    <mergeCell ref="A25:B25"/>
    <mergeCell ref="A18:B18"/>
    <mergeCell ref="A19:B19"/>
    <mergeCell ref="A20:B20"/>
    <mergeCell ref="A21:B21"/>
    <mergeCell ref="A22:B22"/>
    <mergeCell ref="A12:B12"/>
    <mergeCell ref="A13:B13"/>
    <mergeCell ref="A10:B10"/>
    <mergeCell ref="A14:B14"/>
    <mergeCell ref="A15:B15"/>
    <mergeCell ref="A16:B16"/>
    <mergeCell ref="E7:J7"/>
    <mergeCell ref="C6:D7"/>
    <mergeCell ref="E6:N6"/>
    <mergeCell ref="A6:B8"/>
    <mergeCell ref="A9:B9"/>
    <mergeCell ref="A11:B11"/>
  </mergeCells>
  <phoneticPr fontId="0" type="noConversion"/>
  <pageMargins left="0.75" right="0.75" top="1" bottom="1" header="0.5" footer="0.5"/>
  <pageSetup paperSize="9" scale="4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HANRAPET</vt:lpstr>
      <vt:lpstr>Marzer</vt:lpstr>
      <vt:lpstr>Erevan</vt:lpstr>
      <vt:lpstr>Adjapniak</vt:lpstr>
      <vt:lpstr>Shengavit</vt:lpstr>
      <vt:lpstr>Kentron</vt:lpstr>
      <vt:lpstr>Arabkir</vt:lpstr>
      <vt:lpstr>Erebuni</vt:lpstr>
      <vt:lpstr>Avan</vt:lpstr>
      <vt:lpstr>Malatia</vt:lpstr>
      <vt:lpstr>Shirak</vt:lpstr>
      <vt:lpstr>VDz</vt:lpstr>
      <vt:lpstr>Suniq</vt:lpstr>
      <vt:lpstr>Lori</vt:lpstr>
      <vt:lpstr>Gex</vt:lpstr>
      <vt:lpstr>Kotaiq</vt:lpstr>
      <vt:lpstr>Armavir</vt:lpstr>
      <vt:lpstr>Ararat</vt:lpstr>
      <vt:lpstr>Aragacotn</vt:lpstr>
      <vt:lpstr>Tavush</vt:lpstr>
      <vt:lpstr>HANRAPET!Print_Area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2008-01-22T06:23:05Z</cp:lastPrinted>
  <dcterms:created xsi:type="dcterms:W3CDTF">1996-10-14T23:33:28Z</dcterms:created>
  <dcterms:modified xsi:type="dcterms:W3CDTF">2019-05-17T11:29:00Z</dcterms:modified>
</cp:coreProperties>
</file>