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V41" i="1" l="1"/>
  <c r="U41" i="1"/>
  <c r="AC41" i="1"/>
  <c r="V40" i="1"/>
  <c r="U40" i="1"/>
  <c r="E40" i="1"/>
  <c r="U39" i="1"/>
  <c r="AF39" i="1" s="1"/>
  <c r="V39" i="1"/>
  <c r="U38" i="1"/>
  <c r="V38" i="1" s="1"/>
  <c r="AF38" i="1" s="1"/>
  <c r="X37" i="1"/>
  <c r="Y37" i="1" s="1"/>
  <c r="V37" i="1"/>
  <c r="U37" i="1"/>
  <c r="E37" i="1"/>
  <c r="X36" i="1"/>
  <c r="Y36" i="1" s="1"/>
  <c r="Y42" i="1" s="1"/>
  <c r="U36" i="1"/>
  <c r="E36" i="1"/>
  <c r="AA36" i="1"/>
  <c r="V35" i="1"/>
  <c r="U35" i="1"/>
  <c r="AF35" i="1" s="1"/>
  <c r="E35" i="1"/>
  <c r="AA35" i="1" s="1"/>
  <c r="U34" i="1"/>
  <c r="V34" i="1" s="1"/>
  <c r="E34" i="1"/>
  <c r="AA34" i="1"/>
  <c r="U33" i="1"/>
  <c r="V33" i="1" s="1"/>
  <c r="AF33" i="1" s="1"/>
  <c r="AC33" i="1"/>
  <c r="E33" i="1"/>
  <c r="AA33" i="1" s="1"/>
  <c r="U32" i="1"/>
  <c r="U31" i="1"/>
  <c r="V31" i="1" s="1"/>
  <c r="AF31" i="1" s="1"/>
  <c r="E31" i="1"/>
  <c r="AA31" i="1"/>
  <c r="V30" i="1"/>
  <c r="U30" i="1"/>
  <c r="AF30" i="1" s="1"/>
  <c r="AC30" i="1"/>
  <c r="E30" i="1"/>
  <c r="AA30" i="1" s="1"/>
  <c r="U29" i="1"/>
  <c r="V29" i="1" s="1"/>
  <c r="AF29" i="1" s="1"/>
  <c r="E29" i="1"/>
  <c r="AA29" i="1"/>
  <c r="U28" i="1"/>
  <c r="V28" i="1"/>
  <c r="U27" i="1"/>
  <c r="E27" i="1"/>
  <c r="U26" i="1"/>
  <c r="E26" i="1"/>
  <c r="U25" i="1"/>
  <c r="V25" i="1"/>
  <c r="AF25" i="1"/>
  <c r="E25" i="1"/>
  <c r="AA25" i="1"/>
  <c r="E23" i="1"/>
  <c r="AA23" i="1" s="1"/>
  <c r="V22" i="1"/>
  <c r="AF22" i="1" s="1"/>
  <c r="E22" i="1"/>
  <c r="V21" i="1"/>
  <c r="E21" i="1"/>
  <c r="AA21" i="1"/>
  <c r="V20" i="1"/>
  <c r="I20" i="1"/>
  <c r="I42" i="1"/>
  <c r="E20" i="1"/>
  <c r="AA20" i="1" s="1"/>
  <c r="V19" i="1"/>
  <c r="AF19" i="1"/>
  <c r="K19" i="1"/>
  <c r="K42" i="1" s="1"/>
  <c r="E19" i="1"/>
  <c r="V18" i="1"/>
  <c r="E18" i="1"/>
  <c r="V17" i="1"/>
  <c r="E17" i="1"/>
  <c r="U16" i="1"/>
  <c r="AF16" i="1" s="1"/>
  <c r="E16" i="1"/>
  <c r="AA16" i="1"/>
  <c r="J15" i="1"/>
  <c r="U15" i="1" s="1"/>
  <c r="E15" i="1"/>
  <c r="AA15" i="1" s="1"/>
  <c r="J14" i="1"/>
  <c r="U14" i="1" s="1"/>
  <c r="AD14" i="1"/>
  <c r="E14" i="1"/>
  <c r="J13" i="1"/>
  <c r="U13" i="1" s="1"/>
  <c r="E13" i="1"/>
  <c r="AA13" i="1" s="1"/>
  <c r="U12" i="1"/>
  <c r="AC12" i="1" s="1"/>
  <c r="V12" i="1"/>
  <c r="AF12" i="1" s="1"/>
  <c r="J12" i="1"/>
  <c r="E12" i="1"/>
  <c r="AA12" i="1"/>
  <c r="V11" i="1"/>
  <c r="AF11" i="1" s="1"/>
  <c r="J11" i="1"/>
  <c r="E11" i="1"/>
  <c r="E42" i="1" s="1"/>
  <c r="J10" i="1"/>
  <c r="AD10" i="1" s="1"/>
  <c r="AD42" i="1" s="1"/>
  <c r="E10" i="1"/>
  <c r="AF41" i="1"/>
  <c r="AE41" i="1"/>
  <c r="AD41" i="1"/>
  <c r="AB41" i="1"/>
  <c r="AA41" i="1"/>
  <c r="AF40" i="1"/>
  <c r="AE40" i="1"/>
  <c r="AD40" i="1"/>
  <c r="AC40" i="1"/>
  <c r="AB40" i="1"/>
  <c r="AA40" i="1"/>
  <c r="AE39" i="1"/>
  <c r="AD39" i="1"/>
  <c r="AC39" i="1"/>
  <c r="AB39" i="1"/>
  <c r="AA39" i="1"/>
  <c r="AE38" i="1"/>
  <c r="AD38" i="1"/>
  <c r="AB38" i="1"/>
  <c r="AA38" i="1"/>
  <c r="AF37" i="1"/>
  <c r="AE37" i="1"/>
  <c r="AD37" i="1"/>
  <c r="AC37" i="1"/>
  <c r="AB37" i="1"/>
  <c r="AA37" i="1"/>
  <c r="AE36" i="1"/>
  <c r="AD36" i="1"/>
  <c r="AB36" i="1"/>
  <c r="AE35" i="1"/>
  <c r="AD35" i="1"/>
  <c r="AC35" i="1"/>
  <c r="AB35" i="1"/>
  <c r="AE34" i="1"/>
  <c r="AD34" i="1"/>
  <c r="AB34" i="1"/>
  <c r="AE33" i="1"/>
  <c r="AD33" i="1"/>
  <c r="AB33" i="1"/>
  <c r="AE32" i="1"/>
  <c r="AD32" i="1"/>
  <c r="AC32" i="1"/>
  <c r="AB32" i="1"/>
  <c r="AA32" i="1"/>
  <c r="AE31" i="1"/>
  <c r="AD31" i="1"/>
  <c r="AB31" i="1"/>
  <c r="AE30" i="1"/>
  <c r="AD30" i="1"/>
  <c r="AB30" i="1"/>
  <c r="AE29" i="1"/>
  <c r="AD29" i="1"/>
  <c r="AC29" i="1"/>
  <c r="AB29" i="1"/>
  <c r="AE28" i="1"/>
  <c r="AD28" i="1"/>
  <c r="AB28" i="1"/>
  <c r="AA28" i="1"/>
  <c r="AE27" i="1"/>
  <c r="AD27" i="1"/>
  <c r="AB27" i="1"/>
  <c r="AA27" i="1"/>
  <c r="AE26" i="1"/>
  <c r="AD26" i="1"/>
  <c r="AC26" i="1"/>
  <c r="AB26" i="1"/>
  <c r="AA26" i="1"/>
  <c r="AE25" i="1"/>
  <c r="AD25" i="1"/>
  <c r="AB25" i="1"/>
  <c r="AF24" i="1"/>
  <c r="AE24" i="1"/>
  <c r="AD24" i="1"/>
  <c r="AC24" i="1"/>
  <c r="AB24" i="1"/>
  <c r="AA24" i="1"/>
  <c r="AF23" i="1"/>
  <c r="AE23" i="1"/>
  <c r="AD23" i="1"/>
  <c r="AC23" i="1"/>
  <c r="AB23" i="1"/>
  <c r="AE22" i="1"/>
  <c r="AD22" i="1"/>
  <c r="AC22" i="1"/>
  <c r="AB22" i="1"/>
  <c r="AA22" i="1"/>
  <c r="AF21" i="1"/>
  <c r="AE21" i="1"/>
  <c r="AD21" i="1"/>
  <c r="AC21" i="1"/>
  <c r="AB21" i="1"/>
  <c r="AF20" i="1"/>
  <c r="AE20" i="1"/>
  <c r="AD20" i="1"/>
  <c r="AC20" i="1"/>
  <c r="AB20" i="1"/>
  <c r="AE19" i="1"/>
  <c r="AD19" i="1"/>
  <c r="AC19" i="1"/>
  <c r="AB19" i="1"/>
  <c r="AA19" i="1"/>
  <c r="AF18" i="1"/>
  <c r="AE18" i="1"/>
  <c r="AD18" i="1"/>
  <c r="AC18" i="1"/>
  <c r="AB18" i="1"/>
  <c r="AA18" i="1"/>
  <c r="AF17" i="1"/>
  <c r="AE17" i="1"/>
  <c r="AD17" i="1"/>
  <c r="AC17" i="1"/>
  <c r="AB17" i="1"/>
  <c r="AE16" i="1"/>
  <c r="AD16" i="1"/>
  <c r="AC16" i="1"/>
  <c r="AB16" i="1"/>
  <c r="AE15" i="1"/>
  <c r="AD15" i="1"/>
  <c r="AB15" i="1"/>
  <c r="AE14" i="1"/>
  <c r="AB14" i="1"/>
  <c r="AB42" i="1" s="1"/>
  <c r="AA14" i="1"/>
  <c r="AE13" i="1"/>
  <c r="AD13" i="1"/>
  <c r="AB13" i="1"/>
  <c r="AE12" i="1"/>
  <c r="AD12" i="1"/>
  <c r="AB12" i="1"/>
  <c r="AE11" i="1"/>
  <c r="AD11" i="1"/>
  <c r="AC11" i="1"/>
  <c r="AB11" i="1"/>
  <c r="AF10" i="1"/>
  <c r="AE10" i="1"/>
  <c r="AE42" i="1" s="1"/>
  <c r="AC10" i="1"/>
  <c r="AB10" i="1"/>
  <c r="AA10" i="1"/>
  <c r="AF9" i="1"/>
  <c r="AE9" i="1"/>
  <c r="AD9" i="1"/>
  <c r="AC9" i="1"/>
  <c r="AB9" i="1"/>
  <c r="AA9" i="1"/>
  <c r="F42" i="1"/>
  <c r="G42" i="1"/>
  <c r="H42" i="1"/>
  <c r="L42" i="1"/>
  <c r="M42" i="1"/>
  <c r="N42" i="1"/>
  <c r="O42" i="1"/>
  <c r="P42" i="1"/>
  <c r="Q42" i="1"/>
  <c r="R42" i="1"/>
  <c r="S42" i="1"/>
  <c r="T42" i="1"/>
  <c r="W42" i="1"/>
  <c r="Z42" i="1"/>
  <c r="D42" i="1"/>
  <c r="AC28" i="1"/>
  <c r="J42" i="1"/>
  <c r="AC25" i="1"/>
  <c r="AA17" i="1"/>
  <c r="AC34" i="1"/>
  <c r="AC38" i="1"/>
  <c r="AF28" i="1"/>
  <c r="V14" i="1" l="1"/>
  <c r="AF14" i="1"/>
  <c r="AC14" i="1"/>
  <c r="AF27" i="1"/>
  <c r="AC13" i="1"/>
  <c r="V13" i="1"/>
  <c r="AF13" i="1"/>
  <c r="AF32" i="1"/>
  <c r="AF15" i="1"/>
  <c r="AC15" i="1"/>
  <c r="AC42" i="1" s="1"/>
  <c r="V15" i="1"/>
  <c r="AF26" i="1"/>
  <c r="X42" i="1"/>
  <c r="V26" i="1"/>
  <c r="V36" i="1"/>
  <c r="AF36" i="1" s="1"/>
  <c r="U42" i="1"/>
  <c r="V42" i="1"/>
  <c r="AA11" i="1"/>
  <c r="AA42" i="1" s="1"/>
  <c r="AC27" i="1"/>
  <c r="V32" i="1"/>
  <c r="AF34" i="1"/>
  <c r="AC36" i="1"/>
  <c r="V27" i="1"/>
  <c r="AC31" i="1"/>
  <c r="AF42" i="1" l="1"/>
</calcChain>
</file>

<file path=xl/sharedStrings.xml><?xml version="1.0" encoding="utf-8"?>
<sst xmlns="http://schemas.openxmlformats.org/spreadsheetml/2006/main" count="77" uniqueCount="76">
  <si>
    <t>Ð²ÞìºîìàôÂÚàôÜ</t>
  </si>
  <si>
    <t>¶áñÍ»ñÇ ï»ë³ÏÁ</t>
  </si>
  <si>
    <t>ìÇ×³Ï³·ñ³Ï³Ý ïáÕÇ Ñ³Ù³ñÁ</t>
  </si>
  <si>
    <t>Ընտրական հանձնաժողովի կնիքը չվերադարձնելը</t>
  </si>
  <si>
    <t>Թեկնածուների առաջադրումը պաշտպանելու պաշտոնաթերթիկներում կեղծիքներ կատարելը</t>
  </si>
  <si>
    <t>Գույքի մանր հափշտակում</t>
  </si>
  <si>
    <t>Միջուկ. տեղակայանքի, ռադ.թափ.տեղակայանքի, իոնացնող ճառ.աղբյուրի անձնակազմին և պաշտ. անձանց պաշտոնեական պարտ. կատարելուն խոչընդոտելը</t>
  </si>
  <si>
    <t>Պաշտոն. անձանց կողմից միջուկ. տեղակայանքի, ռադիոակտիվ թափ.տեղակայանքի, իոնացնող ճառ. աղբյուրի անձնակազմին շահագործ. աշխատակարգը կամ անվտանգ.կանոնները խախտել հարկադրելը</t>
  </si>
  <si>
    <t>Պետ. ծառ. կողմից պաշտոնի բերումով ստացած արժեքավոր նվերները պետ. չհանձնելը</t>
  </si>
  <si>
    <t>175 մաս 3</t>
  </si>
  <si>
    <t>Ժողովներ, հանրահավաքներ, երթեր և ցույցեր անցկացնելու կարգը խախտելը</t>
  </si>
  <si>
    <t>Վարչական հսկողության կանոնները խախտելը</t>
  </si>
  <si>
    <t>Զանգվածային միջոցառումների ժամանակ ոչ հայերեն ելույթների համաժամանակյա թարգմանությունը չապահովելը</t>
  </si>
  <si>
    <t>Տեղեկություն տալու պարտականությունը չկատարելը</t>
  </si>
  <si>
    <t>198.2 մաս 4,5</t>
  </si>
  <si>
    <t>Ժողովրդական ատենակալի դատարան ներկայանալուն խոչընդոտելը</t>
  </si>
  <si>
    <t>Դատարանի մասնավոր որոշումը չկատարելը</t>
  </si>
  <si>
    <t>Հարկադիր կատարողի որոշումը դիտավորյալ չկատարելը կամ կատարմանը խոչընդոտելը</t>
  </si>
  <si>
    <t>Մարդու իրավունքների պաշտպանի հարցմանը չպատասխանելը կամ պահանջվող նյութերը չտրամադրելը</t>
  </si>
  <si>
    <t>Քվեարկ. կամ դրան նախորդող օրը նախընտ. քարոզ. կատարելը, քարոզ. Կատ. Իր-ին արգելք հանդիսանալը, ինչպես նաև նախընտ. քարոզ. կատ.սահմ. կարգի այլ խախտ.</t>
  </si>
  <si>
    <t>Վստահված անձին, ընտր.հանձնաժողովի անդամին, դիտորդին կամ ԶԼՄ ներկ. ընտ. փաստաթղթ. ծանոթանալուն խոչընդոտելը, ընտր.հանձնաժողովի արձանագր. պատճենները չտալը</t>
  </si>
  <si>
    <t>Թեկնածուի (կուսակց. կամ կուս-ի դաշինքի) կողմից նախընտր. հիմնադրամում եղած միջոցների օգտ. վերաբերյալ հայտարարագիր չներկայացնելը</t>
  </si>
  <si>
    <t>Ընտր. հանձնաժողովի գործավար. մատյանը չլրացնելը կամ ոչ պատշաճ լրացնելը</t>
  </si>
  <si>
    <t>Ռադիոէլ. Միջոց. և բարձր հաճախակ. սարքավորում. արտադրման, կառուցման (տեղադրման), իրացման, ձեռքբերման և ներմուծման սահմանված կարգը խախտելը</t>
  </si>
  <si>
    <t>Պետ.լիազոր.մարմ-ի պաշտ.անձանց կողմից անհատ ձեռներեցին կամ ձեռնարկությանը սահմանված ժամկետներում չգրանցելը (չվերագրանցելը) կամ գրանցումը (վերագրանցումը) անհիմն մերժելը</t>
  </si>
  <si>
    <t>Հաս. վայրերում ոգելից խմիչքներ օգտագործելը կամ հաս. վայրերում հարբած վիճակում երևալը</t>
  </si>
  <si>
    <t>Զինծառայողների կամ ոստիկ. ծառայողի օրին. պահանջը չկատարելը</t>
  </si>
  <si>
    <t>Պետ. ծառ-ի կողմից պետական մարմնի անունից, մինչև տվյալ հարցի վեր. որոշում ընդունելը, պաշտ. հայտ-մբ կամ հաղորդմամբ հանդես գալը</t>
  </si>
  <si>
    <t>ՀՀ ուսում. Հաստ-ում առարկաների հայերեն դասավանդումը կամ միջնակարգ-մասն., մասն. տեխն. և բարձրագույն ուսում.հաստ-ում հայոց լեզվի ուսուցումը կամ հայոց լեզվի ընդունելության քնն-ը չապահովելը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</si>
  <si>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</si>
  <si>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Միջ.ատյաններում ՀՀ ներկ. անձանց ոչ հայերեն պաշտ. ելույթները, ՀՀ տարածքում գտնվող արտասահմանյան պետ. մարմ-ի, ձեռնարկ-ի, հիմն-ի և կազմակերպ-ի պետ. Վերահսկ. ենթակա փաստաթղթերը հայերենով չզուգակցելը</t>
  </si>
  <si>
    <t>Պաշտ. անձանց հայերենին չտիրապետելը և սպասարկման առանձին ոլորտներում աշխատող ՀՀ քաղաքացիների հայերենին չտիրապետելը</t>
  </si>
  <si>
    <t>Էրոտիկ բնույթի տպագիր հրատ-ի, տեսաձայներիզ-ի և տեսասկավառակների վաճառքն արգելված վայրերում</t>
  </si>
  <si>
    <t>Սոց.ապ. քարտերի և սոց. ապ. քարտերի համարների կիրառման կարգը խախտելը</t>
  </si>
  <si>
    <t>Վարչական իրավախախտումների վերաբերյալ ՀՀ օրենսգրքի հոդվածը</t>
  </si>
  <si>
    <t>Անավարտ գործերի քանակը</t>
  </si>
  <si>
    <t>Ընդունվել են վարույթ</t>
  </si>
  <si>
    <t>Ընդունումը մերժվել է</t>
  </si>
  <si>
    <t>Ստացված դիմումիների ընթացքը</t>
  </si>
  <si>
    <t>Դիմումը վերադարձվել է</t>
  </si>
  <si>
    <t>Դիմումների քննության ընթացքը</t>
  </si>
  <si>
    <t>նախազգուշացում</t>
  </si>
  <si>
    <t>տուգանք</t>
  </si>
  <si>
    <t xml:space="preserve"> վարչական իրավախախտումն կատարելու գործիք կամ անմիջական օբյեկտ հանդիսացող առարկայի բռնագրավում</t>
  </si>
  <si>
    <t xml:space="preserve"> վարչական իրավախախտումն կատարելու գործիք կամ անմիջական օբյեկտ հանդիսացող առարկայի վերցնում</t>
  </si>
  <si>
    <t>քաղաքացուն տրված իրավունքից զրկում</t>
  </si>
  <si>
    <t>Դիմումւ բավարարվել է մասնակի</t>
  </si>
  <si>
    <t xml:space="preserve">Նշանակվել է վարչական                                   տույժ այդ թվում` </t>
  </si>
  <si>
    <t xml:space="preserve">Դիմումը բավարարվել է </t>
  </si>
  <si>
    <t>Դիմումը մերժվել է</t>
  </si>
  <si>
    <t>Կարճման հիմքերը</t>
  </si>
  <si>
    <t>Դիմումից հրաժարվելու հիմքով</t>
  </si>
  <si>
    <t>Հաշտության համաձայնության հիմքով</t>
  </si>
  <si>
    <t>Այլ հիմքերով</t>
  </si>
  <si>
    <t>Ընդամենը ավարտվել են</t>
  </si>
  <si>
    <t>Վարչական տույժի ենթարկված անձանց քանակը</t>
  </si>
  <si>
    <t>Այլ իրավախախտումներ</t>
  </si>
  <si>
    <t>Նշանակված տուգանքների չափը</t>
  </si>
  <si>
    <t xml:space="preserve">Ընդամենը կարճվել  է </t>
  </si>
  <si>
    <t>Ընդամենը</t>
  </si>
  <si>
    <t>Ընդամենը ստացվել են դիմումներ</t>
  </si>
  <si>
    <t xml:space="preserve">                             Այդ թվում կասեցված</t>
  </si>
  <si>
    <t>Ստուգիչ հավասարումներ` 2=3+4+5, 18=6+7+13+14,  1+3=18+19</t>
  </si>
  <si>
    <t>ì³ñã³Ï³Ý å³ï³ëË³Ý³ïíáõÃÛ³Ý »ÝÃ³ñÏ»Éáõ Ù³ëÇÝ</t>
  </si>
  <si>
    <t>Վարչական իրավախախտում ծնող կամ դրա կատարմանը նպաստող պատճառներն ու պայմանները վերացնելու ուղղությամբ միջոցներ չձեռնարկելը</t>
  </si>
  <si>
    <t>Տեղեկություն (տվյալ) չտրամադրելը կամ կեղծ տեղեկություն (տվյալ) ներկայացնելը</t>
  </si>
  <si>
    <t xml:space="preserve">
</t>
  </si>
  <si>
    <t>189,2 189,3-1</t>
  </si>
  <si>
    <t>Բողոքարկվել են վարչական վերաքննիչ դատարան</t>
  </si>
  <si>
    <t>206,5 206,9</t>
  </si>
  <si>
    <t>44.1, 40.12</t>
  </si>
  <si>
    <t>2=3+4+5</t>
  </si>
  <si>
    <t>18=6+7+13+14</t>
  </si>
  <si>
    <t>1+3=18+19</t>
  </si>
  <si>
    <t xml:space="preserve">ì³ñã³Ï³Ý å³ï³ëË³Ý³ïíáõÃÛ³Ý »ÝÃ³ñÏ»Éáõ í»ñ³µ»ñÛ³É ·áñÍ»ñÇ Ù³ëÇÝ  2015թ. </t>
  </si>
  <si>
    <t xml:space="preserve"> Ð³í»Éí³Í            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</si>
</sst>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2"/>
      <name val="Times Armenian"/>
      <family val="1"/>
    </font>
    <font>
      <b/>
      <sz val="12"/>
      <name val="Times Armenian"/>
      <family val="1"/>
    </font>
    <font>
      <sz val="10"/>
      <name val="Times Armenian"/>
      <family val="1"/>
    </font>
    <font>
      <sz val="11"/>
      <name val="Sylfaen"/>
      <family val="1"/>
      <charset val="204"/>
    </font>
    <font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top" wrapText="1"/>
    </xf>
    <xf numFmtId="0" fontId="2" fillId="2" borderId="1" xfId="0" quotePrefix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Border="1" applyAlignment="1">
      <alignment wrapText="1"/>
    </xf>
    <xf numFmtId="0" fontId="2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center" textRotation="90" wrapText="1"/>
    </xf>
    <xf numFmtId="0" fontId="2" fillId="2" borderId="3" xfId="0" applyFont="1" applyFill="1" applyBorder="1" applyAlignment="1">
      <alignment horizontal="center" textRotation="90" wrapText="1"/>
    </xf>
    <xf numFmtId="0" fontId="2" fillId="2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44"/>
  <sheetViews>
    <sheetView tabSelected="1" zoomScale="60" zoomScaleNormal="60" workbookViewId="0">
      <selection activeCell="R1" sqref="R1:Z1"/>
    </sheetView>
  </sheetViews>
  <sheetFormatPr defaultRowHeight="15" x14ac:dyDescent="0.2"/>
  <cols>
    <col min="1" max="1" width="7.42578125" style="1" customWidth="1"/>
    <col min="2" max="2" width="55.140625" style="2" customWidth="1"/>
    <col min="3" max="3" width="10.85546875" style="1" customWidth="1"/>
    <col min="4" max="4" width="4.85546875" style="3" customWidth="1"/>
    <col min="5" max="5" width="4.85546875" style="1" customWidth="1"/>
    <col min="6" max="6" width="4.85546875" style="3" customWidth="1"/>
    <col min="7" max="7" width="4.5703125" style="3" customWidth="1"/>
    <col min="8" max="8" width="4.85546875" style="3" customWidth="1"/>
    <col min="9" max="9" width="9.7109375" style="3" customWidth="1"/>
    <col min="10" max="10" width="4.7109375" style="3" customWidth="1"/>
    <col min="11" max="11" width="4.5703125" style="3" customWidth="1"/>
    <col min="12" max="12" width="6.28515625" style="3" customWidth="1"/>
    <col min="13" max="13" width="9.28515625" style="3" customWidth="1"/>
    <col min="14" max="14" width="9.140625" style="3"/>
    <col min="15" max="17" width="4.7109375" style="3" customWidth="1"/>
    <col min="18" max="18" width="5.85546875" style="3" customWidth="1"/>
    <col min="19" max="19" width="4.7109375" style="3" customWidth="1"/>
    <col min="20" max="20" width="5.140625" style="3" customWidth="1"/>
    <col min="21" max="22" width="4.85546875" style="3" customWidth="1"/>
    <col min="23" max="23" width="4.5703125" style="3" customWidth="1"/>
    <col min="24" max="24" width="5.5703125" style="3" customWidth="1"/>
    <col min="25" max="25" width="4.7109375" style="3" customWidth="1"/>
    <col min="26" max="26" width="15" style="3" customWidth="1"/>
    <col min="27" max="32" width="0" style="3" hidden="1" customWidth="1"/>
    <col min="33" max="16384" width="9.140625" style="3"/>
  </cols>
  <sheetData>
    <row r="1" spans="1:32" ht="99" customHeight="1" x14ac:dyDescent="0.2">
      <c r="R1" s="33" t="s">
        <v>75</v>
      </c>
      <c r="S1" s="33"/>
      <c r="T1" s="33"/>
      <c r="U1" s="33"/>
      <c r="V1" s="33"/>
      <c r="W1" s="33"/>
      <c r="X1" s="33"/>
      <c r="Y1" s="33"/>
      <c r="Z1" s="33"/>
    </row>
    <row r="2" spans="1:32" ht="18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</row>
    <row r="3" spans="1:32" ht="19.5" customHeight="1" x14ac:dyDescent="0.2">
      <c r="A3" s="28" t="s">
        <v>74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</row>
    <row r="4" spans="1:32" ht="21.75" customHeight="1" x14ac:dyDescent="0.2">
      <c r="A4" s="29" t="s">
        <v>66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</row>
    <row r="5" spans="1:32" ht="49.5" customHeight="1" x14ac:dyDescent="0.2">
      <c r="A5" s="23" t="s">
        <v>2</v>
      </c>
      <c r="B5" s="27" t="s">
        <v>62</v>
      </c>
      <c r="C5" s="23" t="s">
        <v>34</v>
      </c>
      <c r="D5" s="23" t="s">
        <v>35</v>
      </c>
      <c r="E5" s="32" t="s">
        <v>38</v>
      </c>
      <c r="F5" s="32"/>
      <c r="G5" s="32"/>
      <c r="H5" s="32"/>
      <c r="I5" s="24" t="s">
        <v>40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6"/>
      <c r="X5" s="23" t="s">
        <v>68</v>
      </c>
      <c r="Y5" s="22" t="s">
        <v>55</v>
      </c>
      <c r="Z5" s="23" t="s">
        <v>57</v>
      </c>
    </row>
    <row r="6" spans="1:32" ht="41.25" customHeight="1" x14ac:dyDescent="0.2">
      <c r="A6" s="23"/>
      <c r="B6" s="27"/>
      <c r="C6" s="23"/>
      <c r="D6" s="23"/>
      <c r="E6" s="20" t="s">
        <v>60</v>
      </c>
      <c r="F6" s="20" t="s">
        <v>36</v>
      </c>
      <c r="G6" s="20" t="s">
        <v>37</v>
      </c>
      <c r="H6" s="20" t="s">
        <v>39</v>
      </c>
      <c r="I6" s="23" t="s">
        <v>48</v>
      </c>
      <c r="J6" s="23" t="s">
        <v>46</v>
      </c>
      <c r="K6" s="27" t="s">
        <v>47</v>
      </c>
      <c r="L6" s="27"/>
      <c r="M6" s="27"/>
      <c r="N6" s="27"/>
      <c r="O6" s="27"/>
      <c r="P6" s="23" t="s">
        <v>49</v>
      </c>
      <c r="Q6" s="23" t="s">
        <v>58</v>
      </c>
      <c r="R6" s="27" t="s">
        <v>50</v>
      </c>
      <c r="S6" s="27"/>
      <c r="T6" s="27"/>
      <c r="U6" s="23" t="s">
        <v>54</v>
      </c>
      <c r="V6" s="23" t="s">
        <v>35</v>
      </c>
      <c r="W6" s="30" t="s">
        <v>61</v>
      </c>
      <c r="X6" s="23"/>
      <c r="Y6" s="22"/>
      <c r="Z6" s="23"/>
    </row>
    <row r="7" spans="1:32" ht="264.75" customHeight="1" x14ac:dyDescent="0.2">
      <c r="A7" s="23"/>
      <c r="B7" s="27"/>
      <c r="C7" s="23"/>
      <c r="D7" s="23"/>
      <c r="E7" s="21"/>
      <c r="F7" s="21"/>
      <c r="G7" s="21"/>
      <c r="H7" s="21"/>
      <c r="I7" s="23"/>
      <c r="J7" s="23"/>
      <c r="K7" s="4" t="s">
        <v>41</v>
      </c>
      <c r="L7" s="4" t="s">
        <v>42</v>
      </c>
      <c r="M7" s="4" t="s">
        <v>43</v>
      </c>
      <c r="N7" s="4" t="s">
        <v>44</v>
      </c>
      <c r="O7" s="4" t="s">
        <v>45</v>
      </c>
      <c r="P7" s="23"/>
      <c r="Q7" s="23"/>
      <c r="R7" s="4" t="s">
        <v>51</v>
      </c>
      <c r="S7" s="4" t="s">
        <v>52</v>
      </c>
      <c r="T7" s="4" t="s">
        <v>53</v>
      </c>
      <c r="U7" s="23"/>
      <c r="V7" s="23"/>
      <c r="W7" s="31"/>
      <c r="X7" s="23"/>
      <c r="Y7" s="22"/>
      <c r="Z7" s="23"/>
      <c r="AC7" s="5"/>
    </row>
    <row r="8" spans="1:32" ht="23.25" customHeight="1" x14ac:dyDescent="0.2">
      <c r="A8" s="6"/>
      <c r="B8" s="7" t="s">
        <v>1</v>
      </c>
      <c r="C8" s="6"/>
      <c r="D8" s="6">
        <v>1</v>
      </c>
      <c r="E8" s="6">
        <v>2</v>
      </c>
      <c r="F8" s="6">
        <v>3</v>
      </c>
      <c r="G8" s="6">
        <v>4</v>
      </c>
      <c r="H8" s="6">
        <v>5</v>
      </c>
      <c r="I8" s="6">
        <v>6</v>
      </c>
      <c r="J8" s="6">
        <v>7</v>
      </c>
      <c r="K8" s="6">
        <v>8</v>
      </c>
      <c r="L8" s="6">
        <v>9</v>
      </c>
      <c r="M8" s="6">
        <v>10</v>
      </c>
      <c r="N8" s="6">
        <v>11</v>
      </c>
      <c r="O8" s="6">
        <v>12</v>
      </c>
      <c r="P8" s="6">
        <v>13</v>
      </c>
      <c r="Q8" s="6">
        <v>14</v>
      </c>
      <c r="R8" s="6">
        <v>15</v>
      </c>
      <c r="S8" s="6">
        <v>16</v>
      </c>
      <c r="T8" s="6">
        <v>17</v>
      </c>
      <c r="U8" s="6">
        <v>18</v>
      </c>
      <c r="V8" s="6">
        <v>19</v>
      </c>
      <c r="W8" s="6">
        <v>20</v>
      </c>
      <c r="X8" s="6">
        <v>21</v>
      </c>
      <c r="Y8" s="6">
        <v>22</v>
      </c>
      <c r="Z8" s="6">
        <v>23</v>
      </c>
      <c r="AA8" s="34" t="s">
        <v>71</v>
      </c>
      <c r="AB8" s="34"/>
      <c r="AC8" s="34" t="s">
        <v>72</v>
      </c>
      <c r="AD8" s="34"/>
      <c r="AE8" s="34" t="s">
        <v>73</v>
      </c>
      <c r="AF8" s="34"/>
    </row>
    <row r="9" spans="1:32" ht="33" customHeight="1" x14ac:dyDescent="0.2">
      <c r="A9" s="6">
        <v>9</v>
      </c>
      <c r="B9" s="7" t="s">
        <v>63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8">
        <f>E9</f>
        <v>0</v>
      </c>
      <c r="AB9" s="8">
        <f>SUM(F9+G9+H9)</f>
        <v>0</v>
      </c>
      <c r="AC9" s="8">
        <f>U9</f>
        <v>0</v>
      </c>
      <c r="AD9" s="8">
        <f>SUM(I9+J9+P9+Q9)</f>
        <v>0</v>
      </c>
      <c r="AE9" s="8">
        <f>SUM(D9+F9)</f>
        <v>0</v>
      </c>
      <c r="AF9" s="8">
        <f>SUM(U9+V9)</f>
        <v>0</v>
      </c>
    </row>
    <row r="10" spans="1:32" ht="65.25" customHeight="1" x14ac:dyDescent="0.2">
      <c r="A10" s="6">
        <v>9.1</v>
      </c>
      <c r="B10" s="7" t="s">
        <v>19</v>
      </c>
      <c r="C10" s="6">
        <v>40.1</v>
      </c>
      <c r="D10" s="6">
        <v>0</v>
      </c>
      <c r="E10" s="6">
        <f>F10+G10+H10</f>
        <v>0</v>
      </c>
      <c r="F10" s="6">
        <v>0</v>
      </c>
      <c r="G10" s="6">
        <v>0</v>
      </c>
      <c r="H10" s="6">
        <v>0</v>
      </c>
      <c r="I10" s="6">
        <v>0</v>
      </c>
      <c r="J10" s="6">
        <f t="shared" ref="J10:J15" si="0">K10+L10+M10</f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8">
        <f t="shared" ref="AA10:AA41" si="1">E10</f>
        <v>0</v>
      </c>
      <c r="AB10" s="8">
        <f t="shared" ref="AB10:AB41" si="2">SUM(F10+G10+H10)</f>
        <v>0</v>
      </c>
      <c r="AC10" s="8">
        <f t="shared" ref="AC10:AC41" si="3">U10</f>
        <v>0</v>
      </c>
      <c r="AD10" s="8">
        <f t="shared" ref="AD10:AD41" si="4">SUM(I10+J10+P10+Q10)</f>
        <v>0</v>
      </c>
      <c r="AE10" s="8">
        <f t="shared" ref="AE10:AE41" si="5">SUM(D10+F10)</f>
        <v>0</v>
      </c>
      <c r="AF10" s="8">
        <f t="shared" ref="AF10:AF41" si="6">SUM(U10+V10)</f>
        <v>0</v>
      </c>
    </row>
    <row r="11" spans="1:32" ht="67.5" customHeight="1" x14ac:dyDescent="0.2">
      <c r="A11" s="6">
        <v>9.1999999999999993</v>
      </c>
      <c r="B11" s="7" t="s">
        <v>20</v>
      </c>
      <c r="C11" s="6">
        <v>40.200000000000003</v>
      </c>
      <c r="D11" s="6">
        <v>0</v>
      </c>
      <c r="E11" s="6">
        <f t="shared" ref="E11:E40" si="7">F11+G11+H11</f>
        <v>0</v>
      </c>
      <c r="F11" s="6">
        <v>0</v>
      </c>
      <c r="G11" s="6">
        <v>0</v>
      </c>
      <c r="H11" s="6">
        <v>0</v>
      </c>
      <c r="I11" s="6">
        <v>0</v>
      </c>
      <c r="J11" s="6">
        <f t="shared" si="0"/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f t="shared" ref="V11:V41" si="8">D11+F11-U11</f>
        <v>0</v>
      </c>
      <c r="W11" s="6">
        <v>0</v>
      </c>
      <c r="X11" s="6">
        <v>0</v>
      </c>
      <c r="Y11" s="6">
        <v>0</v>
      </c>
      <c r="Z11" s="6">
        <v>0</v>
      </c>
      <c r="AA11" s="8">
        <f t="shared" si="1"/>
        <v>0</v>
      </c>
      <c r="AB11" s="8">
        <f t="shared" si="2"/>
        <v>0</v>
      </c>
      <c r="AC11" s="8">
        <f t="shared" si="3"/>
        <v>0</v>
      </c>
      <c r="AD11" s="8">
        <f t="shared" si="4"/>
        <v>0</v>
      </c>
      <c r="AE11" s="8">
        <f t="shared" si="5"/>
        <v>0</v>
      </c>
      <c r="AF11" s="8">
        <f t="shared" si="6"/>
        <v>0</v>
      </c>
    </row>
    <row r="12" spans="1:32" ht="51.75" customHeight="1" x14ac:dyDescent="0.2">
      <c r="A12" s="6">
        <v>9.3000000000000007</v>
      </c>
      <c r="B12" s="7" t="s">
        <v>21</v>
      </c>
      <c r="C12" s="6">
        <v>40.299999999999997</v>
      </c>
      <c r="D12" s="6">
        <v>0</v>
      </c>
      <c r="E12" s="6">
        <f t="shared" si="7"/>
        <v>0</v>
      </c>
      <c r="F12" s="6">
        <v>0</v>
      </c>
      <c r="G12" s="6">
        <v>0</v>
      </c>
      <c r="H12" s="6">
        <v>0</v>
      </c>
      <c r="I12" s="6">
        <v>0</v>
      </c>
      <c r="J12" s="6">
        <f t="shared" si="0"/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f t="shared" ref="U12:U41" si="9">I12+J12+P12+Q12</f>
        <v>0</v>
      </c>
      <c r="V12" s="6">
        <f t="shared" si="8"/>
        <v>0</v>
      </c>
      <c r="W12" s="6">
        <v>0</v>
      </c>
      <c r="X12" s="6">
        <v>0</v>
      </c>
      <c r="Y12" s="6">
        <v>0</v>
      </c>
      <c r="Z12" s="6">
        <v>0</v>
      </c>
      <c r="AA12" s="8">
        <f t="shared" si="1"/>
        <v>0</v>
      </c>
      <c r="AB12" s="8">
        <f t="shared" si="2"/>
        <v>0</v>
      </c>
      <c r="AC12" s="8">
        <f t="shared" si="3"/>
        <v>0</v>
      </c>
      <c r="AD12" s="8">
        <f t="shared" si="4"/>
        <v>0</v>
      </c>
      <c r="AE12" s="8">
        <f t="shared" si="5"/>
        <v>0</v>
      </c>
      <c r="AF12" s="8">
        <f t="shared" si="6"/>
        <v>0</v>
      </c>
    </row>
    <row r="13" spans="1:32" ht="20.25" customHeight="1" x14ac:dyDescent="0.2">
      <c r="A13" s="6">
        <v>9.4</v>
      </c>
      <c r="B13" s="7" t="s">
        <v>3</v>
      </c>
      <c r="C13" s="6">
        <v>40.4</v>
      </c>
      <c r="D13" s="6">
        <v>0</v>
      </c>
      <c r="E13" s="6">
        <f t="shared" si="7"/>
        <v>0</v>
      </c>
      <c r="F13" s="6">
        <v>0</v>
      </c>
      <c r="G13" s="6">
        <v>0</v>
      </c>
      <c r="H13" s="6">
        <v>0</v>
      </c>
      <c r="I13" s="6">
        <v>0</v>
      </c>
      <c r="J13" s="6">
        <f t="shared" si="0"/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f t="shared" si="9"/>
        <v>0</v>
      </c>
      <c r="V13" s="6">
        <f t="shared" si="8"/>
        <v>0</v>
      </c>
      <c r="W13" s="6"/>
      <c r="X13" s="6"/>
      <c r="Y13" s="6"/>
      <c r="Z13" s="6"/>
      <c r="AA13" s="8">
        <f t="shared" si="1"/>
        <v>0</v>
      </c>
      <c r="AB13" s="8">
        <f t="shared" si="2"/>
        <v>0</v>
      </c>
      <c r="AC13" s="8">
        <f t="shared" si="3"/>
        <v>0</v>
      </c>
      <c r="AD13" s="8">
        <f t="shared" si="4"/>
        <v>0</v>
      </c>
      <c r="AE13" s="8">
        <f t="shared" si="5"/>
        <v>0</v>
      </c>
      <c r="AF13" s="8">
        <f t="shared" si="6"/>
        <v>0</v>
      </c>
    </row>
    <row r="14" spans="1:32" ht="33.75" customHeight="1" x14ac:dyDescent="0.2">
      <c r="A14" s="6">
        <v>9.5</v>
      </c>
      <c r="B14" s="7" t="s">
        <v>22</v>
      </c>
      <c r="C14" s="6">
        <v>40.6</v>
      </c>
      <c r="D14" s="6">
        <v>0</v>
      </c>
      <c r="E14" s="6">
        <f t="shared" si="7"/>
        <v>0</v>
      </c>
      <c r="F14" s="6">
        <v>0</v>
      </c>
      <c r="G14" s="6">
        <v>0</v>
      </c>
      <c r="H14" s="6">
        <v>0</v>
      </c>
      <c r="I14" s="6">
        <v>0</v>
      </c>
      <c r="J14" s="6">
        <f t="shared" si="0"/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f t="shared" si="9"/>
        <v>0</v>
      </c>
      <c r="V14" s="6">
        <f t="shared" si="8"/>
        <v>0</v>
      </c>
      <c r="W14" s="6">
        <v>0</v>
      </c>
      <c r="X14" s="6">
        <v>0</v>
      </c>
      <c r="Y14" s="6">
        <v>0</v>
      </c>
      <c r="Z14" s="6">
        <v>0</v>
      </c>
      <c r="AA14" s="8">
        <f t="shared" si="1"/>
        <v>0</v>
      </c>
      <c r="AB14" s="8">
        <f t="shared" si="2"/>
        <v>0</v>
      </c>
      <c r="AC14" s="8">
        <f t="shared" si="3"/>
        <v>0</v>
      </c>
      <c r="AD14" s="8">
        <f t="shared" si="4"/>
        <v>0</v>
      </c>
      <c r="AE14" s="8">
        <f t="shared" si="5"/>
        <v>0</v>
      </c>
      <c r="AF14" s="8">
        <f t="shared" si="6"/>
        <v>0</v>
      </c>
    </row>
    <row r="15" spans="1:32" ht="33.75" customHeight="1" x14ac:dyDescent="0.2">
      <c r="A15" s="6">
        <v>9.6</v>
      </c>
      <c r="B15" s="7" t="s">
        <v>4</v>
      </c>
      <c r="C15" s="6">
        <v>40.700000000000003</v>
      </c>
      <c r="D15" s="6">
        <v>0</v>
      </c>
      <c r="E15" s="6">
        <f t="shared" si="7"/>
        <v>0</v>
      </c>
      <c r="F15" s="6">
        <v>0</v>
      </c>
      <c r="G15" s="6">
        <v>0</v>
      </c>
      <c r="H15" s="6">
        <v>0</v>
      </c>
      <c r="I15" s="6">
        <v>0</v>
      </c>
      <c r="J15" s="6">
        <f t="shared" si="0"/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f t="shared" si="9"/>
        <v>0</v>
      </c>
      <c r="V15" s="6">
        <f t="shared" si="8"/>
        <v>0</v>
      </c>
      <c r="W15" s="6">
        <v>0</v>
      </c>
      <c r="X15" s="6">
        <v>0</v>
      </c>
      <c r="Y15" s="6">
        <v>0</v>
      </c>
      <c r="Z15" s="6">
        <v>0</v>
      </c>
      <c r="AA15" s="8">
        <f t="shared" si="1"/>
        <v>0</v>
      </c>
      <c r="AB15" s="8">
        <f t="shared" si="2"/>
        <v>0</v>
      </c>
      <c r="AC15" s="8">
        <f t="shared" si="3"/>
        <v>0</v>
      </c>
      <c r="AD15" s="8">
        <f t="shared" si="4"/>
        <v>0</v>
      </c>
      <c r="AE15" s="8">
        <f t="shared" si="5"/>
        <v>0</v>
      </c>
      <c r="AF15" s="8">
        <f t="shared" si="6"/>
        <v>0</v>
      </c>
    </row>
    <row r="16" spans="1:32" s="1" customFormat="1" ht="21" customHeight="1" x14ac:dyDescent="0.25">
      <c r="A16" s="6">
        <v>9.6999999999999993</v>
      </c>
      <c r="B16" s="7" t="s">
        <v>5</v>
      </c>
      <c r="C16" s="6">
        <v>53</v>
      </c>
      <c r="D16" s="6">
        <v>1</v>
      </c>
      <c r="E16" s="6">
        <f t="shared" si="7"/>
        <v>0</v>
      </c>
      <c r="F16" s="6">
        <v>0</v>
      </c>
      <c r="G16" s="9">
        <v>0</v>
      </c>
      <c r="H16" s="9">
        <v>0</v>
      </c>
      <c r="I16" s="6">
        <v>0</v>
      </c>
      <c r="J16" s="9">
        <v>0</v>
      </c>
      <c r="K16" s="9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1</v>
      </c>
      <c r="R16" s="6">
        <v>0</v>
      </c>
      <c r="S16" s="6">
        <v>0</v>
      </c>
      <c r="T16" s="6">
        <v>1</v>
      </c>
      <c r="U16" s="6">
        <f t="shared" si="9"/>
        <v>1</v>
      </c>
      <c r="V16" s="6">
        <v>0</v>
      </c>
      <c r="W16" s="9">
        <v>0</v>
      </c>
      <c r="X16" s="9">
        <v>0</v>
      </c>
      <c r="Y16" s="6">
        <v>0</v>
      </c>
      <c r="Z16" s="6">
        <v>0</v>
      </c>
      <c r="AA16" s="8">
        <f t="shared" si="1"/>
        <v>0</v>
      </c>
      <c r="AB16" s="8">
        <f t="shared" si="2"/>
        <v>0</v>
      </c>
      <c r="AC16" s="8">
        <f t="shared" si="3"/>
        <v>1</v>
      </c>
      <c r="AD16" s="8">
        <f t="shared" si="4"/>
        <v>1</v>
      </c>
      <c r="AE16" s="8">
        <f t="shared" si="5"/>
        <v>1</v>
      </c>
      <c r="AF16" s="8">
        <f t="shared" si="6"/>
        <v>1</v>
      </c>
    </row>
    <row r="17" spans="1:32" ht="66.75" customHeight="1" x14ac:dyDescent="0.2">
      <c r="A17" s="6">
        <v>9.8000000000000007</v>
      </c>
      <c r="B17" s="7" t="s">
        <v>7</v>
      </c>
      <c r="C17" s="6">
        <v>97.2</v>
      </c>
      <c r="D17" s="6">
        <v>0</v>
      </c>
      <c r="E17" s="6">
        <f t="shared" si="7"/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f t="shared" si="8"/>
        <v>0</v>
      </c>
      <c r="W17" s="6">
        <v>0</v>
      </c>
      <c r="X17" s="6">
        <v>0</v>
      </c>
      <c r="Y17" s="6">
        <v>0</v>
      </c>
      <c r="Z17" s="6">
        <v>0</v>
      </c>
      <c r="AA17" s="8">
        <f t="shared" si="1"/>
        <v>0</v>
      </c>
      <c r="AB17" s="8">
        <f t="shared" si="2"/>
        <v>0</v>
      </c>
      <c r="AC17" s="8">
        <f t="shared" si="3"/>
        <v>0</v>
      </c>
      <c r="AD17" s="8">
        <f t="shared" si="4"/>
        <v>0</v>
      </c>
      <c r="AE17" s="8">
        <f t="shared" si="5"/>
        <v>0</v>
      </c>
      <c r="AF17" s="8">
        <f t="shared" si="6"/>
        <v>0</v>
      </c>
    </row>
    <row r="18" spans="1:32" ht="65.25" customHeight="1" x14ac:dyDescent="0.2">
      <c r="A18" s="6">
        <v>9.9</v>
      </c>
      <c r="B18" s="7" t="s">
        <v>6</v>
      </c>
      <c r="C18" s="6">
        <v>97.3</v>
      </c>
      <c r="D18" s="6">
        <v>0</v>
      </c>
      <c r="E18" s="6">
        <f t="shared" si="7"/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f t="shared" si="8"/>
        <v>0</v>
      </c>
      <c r="W18" s="6">
        <v>0</v>
      </c>
      <c r="X18" s="6">
        <v>0</v>
      </c>
      <c r="Y18" s="6">
        <v>0</v>
      </c>
      <c r="Z18" s="6">
        <v>0</v>
      </c>
      <c r="AA18" s="8">
        <f t="shared" si="1"/>
        <v>0</v>
      </c>
      <c r="AB18" s="8">
        <f t="shared" si="2"/>
        <v>0</v>
      </c>
      <c r="AC18" s="8">
        <f t="shared" si="3"/>
        <v>0</v>
      </c>
      <c r="AD18" s="8">
        <f t="shared" si="4"/>
        <v>0</v>
      </c>
      <c r="AE18" s="8">
        <f t="shared" si="5"/>
        <v>0</v>
      </c>
      <c r="AF18" s="8">
        <f t="shared" si="6"/>
        <v>0</v>
      </c>
    </row>
    <row r="19" spans="1:32" ht="65.25" customHeight="1" x14ac:dyDescent="0.2">
      <c r="A19" s="10">
        <v>9.1</v>
      </c>
      <c r="B19" s="7" t="s">
        <v>23</v>
      </c>
      <c r="C19" s="6">
        <v>147</v>
      </c>
      <c r="D19" s="6">
        <v>0</v>
      </c>
      <c r="E19" s="6">
        <f t="shared" si="7"/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f>L19+M19+N19</f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f t="shared" si="8"/>
        <v>0</v>
      </c>
      <c r="W19" s="6">
        <v>0</v>
      </c>
      <c r="X19" s="6">
        <v>0</v>
      </c>
      <c r="Y19" s="6">
        <v>0</v>
      </c>
      <c r="Z19" s="6">
        <v>0</v>
      </c>
      <c r="AA19" s="8">
        <f t="shared" si="1"/>
        <v>0</v>
      </c>
      <c r="AB19" s="8">
        <f t="shared" si="2"/>
        <v>0</v>
      </c>
      <c r="AC19" s="8">
        <f t="shared" si="3"/>
        <v>0</v>
      </c>
      <c r="AD19" s="8">
        <f t="shared" si="4"/>
        <v>0</v>
      </c>
      <c r="AE19" s="8">
        <f t="shared" si="5"/>
        <v>0</v>
      </c>
      <c r="AF19" s="8">
        <f t="shared" si="6"/>
        <v>0</v>
      </c>
    </row>
    <row r="20" spans="1:32" ht="37.5" customHeight="1" x14ac:dyDescent="0.2">
      <c r="A20" s="10">
        <v>9.11</v>
      </c>
      <c r="B20" s="7" t="s">
        <v>8</v>
      </c>
      <c r="C20" s="6">
        <v>166.1</v>
      </c>
      <c r="D20" s="6">
        <v>0</v>
      </c>
      <c r="E20" s="6">
        <f t="shared" si="7"/>
        <v>0</v>
      </c>
      <c r="F20" s="6">
        <v>0</v>
      </c>
      <c r="G20" s="6">
        <v>0</v>
      </c>
      <c r="H20" s="6">
        <v>0</v>
      </c>
      <c r="I20" s="6">
        <f>J20+K20+L20</f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f t="shared" si="8"/>
        <v>0</v>
      </c>
      <c r="W20" s="6">
        <v>0</v>
      </c>
      <c r="X20" s="6">
        <v>0</v>
      </c>
      <c r="Y20" s="6">
        <v>0</v>
      </c>
      <c r="Z20" s="6">
        <v>0</v>
      </c>
      <c r="AA20" s="8">
        <f t="shared" si="1"/>
        <v>0</v>
      </c>
      <c r="AB20" s="8">
        <f t="shared" si="2"/>
        <v>0</v>
      </c>
      <c r="AC20" s="8">
        <f t="shared" si="3"/>
        <v>0</v>
      </c>
      <c r="AD20" s="8">
        <f t="shared" si="4"/>
        <v>0</v>
      </c>
      <c r="AE20" s="8">
        <f t="shared" si="5"/>
        <v>0</v>
      </c>
      <c r="AF20" s="8">
        <f t="shared" si="6"/>
        <v>0</v>
      </c>
    </row>
    <row r="21" spans="1:32" ht="67.5" customHeight="1" x14ac:dyDescent="0.2">
      <c r="A21" s="10">
        <v>9.1199999999999992</v>
      </c>
      <c r="B21" s="7" t="s">
        <v>24</v>
      </c>
      <c r="C21" s="6">
        <v>170.5</v>
      </c>
      <c r="D21" s="6">
        <v>0</v>
      </c>
      <c r="E21" s="6">
        <f t="shared" si="7"/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f t="shared" si="8"/>
        <v>0</v>
      </c>
      <c r="W21" s="6">
        <v>0</v>
      </c>
      <c r="X21" s="6">
        <v>0</v>
      </c>
      <c r="Y21" s="6">
        <v>0</v>
      </c>
      <c r="Z21" s="6">
        <v>0</v>
      </c>
      <c r="AA21" s="8">
        <f t="shared" si="1"/>
        <v>0</v>
      </c>
      <c r="AB21" s="8">
        <f t="shared" si="2"/>
        <v>0</v>
      </c>
      <c r="AC21" s="8">
        <f t="shared" si="3"/>
        <v>0</v>
      </c>
      <c r="AD21" s="8">
        <f t="shared" si="4"/>
        <v>0</v>
      </c>
      <c r="AE21" s="8">
        <f t="shared" si="5"/>
        <v>0</v>
      </c>
      <c r="AF21" s="8">
        <f t="shared" si="6"/>
        <v>0</v>
      </c>
    </row>
    <row r="22" spans="1:32" ht="33" customHeight="1" x14ac:dyDescent="0.2">
      <c r="A22" s="10">
        <v>9.1300000000000008</v>
      </c>
      <c r="B22" s="7" t="s">
        <v>25</v>
      </c>
      <c r="C22" s="6" t="s">
        <v>9</v>
      </c>
      <c r="D22" s="6">
        <v>0</v>
      </c>
      <c r="E22" s="6">
        <f t="shared" si="7"/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f t="shared" si="8"/>
        <v>0</v>
      </c>
      <c r="W22" s="6">
        <v>0</v>
      </c>
      <c r="X22" s="6">
        <v>0</v>
      </c>
      <c r="Y22" s="6">
        <v>0</v>
      </c>
      <c r="Z22" s="6">
        <v>0</v>
      </c>
      <c r="AA22" s="8">
        <f t="shared" si="1"/>
        <v>0</v>
      </c>
      <c r="AB22" s="8">
        <f t="shared" si="2"/>
        <v>0</v>
      </c>
      <c r="AC22" s="8">
        <f t="shared" si="3"/>
        <v>0</v>
      </c>
      <c r="AD22" s="8">
        <f t="shared" si="4"/>
        <v>0</v>
      </c>
      <c r="AE22" s="8">
        <f t="shared" si="5"/>
        <v>0</v>
      </c>
      <c r="AF22" s="8">
        <f t="shared" si="6"/>
        <v>0</v>
      </c>
    </row>
    <row r="23" spans="1:32" ht="33.75" customHeight="1" x14ac:dyDescent="0.2">
      <c r="A23" s="10">
        <v>9.14</v>
      </c>
      <c r="B23" s="7" t="s">
        <v>10</v>
      </c>
      <c r="C23" s="6">
        <v>180.1</v>
      </c>
      <c r="D23" s="6">
        <v>18</v>
      </c>
      <c r="E23" s="6">
        <f t="shared" si="7"/>
        <v>5</v>
      </c>
      <c r="F23" s="6">
        <v>5</v>
      </c>
      <c r="G23" s="6">
        <v>0</v>
      </c>
      <c r="H23" s="6">
        <v>0</v>
      </c>
      <c r="I23" s="6">
        <v>7</v>
      </c>
      <c r="J23" s="6">
        <v>0</v>
      </c>
      <c r="K23" s="6">
        <v>0</v>
      </c>
      <c r="L23" s="6">
        <v>7</v>
      </c>
      <c r="M23" s="6">
        <v>0</v>
      </c>
      <c r="N23" s="6">
        <v>0</v>
      </c>
      <c r="O23" s="6">
        <v>0</v>
      </c>
      <c r="P23" s="6">
        <v>7</v>
      </c>
      <c r="Q23" s="6">
        <v>5</v>
      </c>
      <c r="R23" s="6">
        <v>5</v>
      </c>
      <c r="S23" s="6">
        <v>0</v>
      </c>
      <c r="T23" s="6">
        <v>0</v>
      </c>
      <c r="U23" s="6">
        <v>19</v>
      </c>
      <c r="V23" s="6">
        <v>4</v>
      </c>
      <c r="W23" s="6">
        <v>0</v>
      </c>
      <c r="X23" s="6">
        <v>2</v>
      </c>
      <c r="Y23" s="6">
        <v>7</v>
      </c>
      <c r="Z23" s="6">
        <v>350000</v>
      </c>
      <c r="AA23" s="8">
        <f t="shared" si="1"/>
        <v>5</v>
      </c>
      <c r="AB23" s="8">
        <f t="shared" si="2"/>
        <v>5</v>
      </c>
      <c r="AC23" s="8">
        <f t="shared" si="3"/>
        <v>19</v>
      </c>
      <c r="AD23" s="8">
        <f t="shared" si="4"/>
        <v>19</v>
      </c>
      <c r="AE23" s="8">
        <f t="shared" si="5"/>
        <v>23</v>
      </c>
      <c r="AF23" s="8">
        <f t="shared" si="6"/>
        <v>23</v>
      </c>
    </row>
    <row r="24" spans="1:32" ht="30.75" customHeight="1" x14ac:dyDescent="0.2">
      <c r="A24" s="10">
        <v>9.15</v>
      </c>
      <c r="B24" s="7" t="s">
        <v>26</v>
      </c>
      <c r="C24" s="6">
        <v>182</v>
      </c>
      <c r="D24" s="6">
        <v>83</v>
      </c>
      <c r="E24" s="6">
        <v>64</v>
      </c>
      <c r="F24" s="6">
        <v>64</v>
      </c>
      <c r="G24" s="6">
        <v>0</v>
      </c>
      <c r="H24" s="6">
        <v>0</v>
      </c>
      <c r="I24" s="6">
        <v>54</v>
      </c>
      <c r="J24" s="6">
        <v>0</v>
      </c>
      <c r="K24" s="6">
        <v>0</v>
      </c>
      <c r="L24" s="6">
        <v>54</v>
      </c>
      <c r="M24" s="6">
        <v>0</v>
      </c>
      <c r="N24" s="6">
        <v>0</v>
      </c>
      <c r="O24" s="6">
        <v>0</v>
      </c>
      <c r="P24" s="6">
        <v>24</v>
      </c>
      <c r="Q24" s="6">
        <v>5</v>
      </c>
      <c r="R24" s="6">
        <v>5</v>
      </c>
      <c r="S24" s="6">
        <v>0</v>
      </c>
      <c r="T24" s="6">
        <v>0</v>
      </c>
      <c r="U24" s="6">
        <v>83</v>
      </c>
      <c r="V24" s="6">
        <v>64</v>
      </c>
      <c r="W24" s="6">
        <v>2</v>
      </c>
      <c r="X24" s="6">
        <v>25</v>
      </c>
      <c r="Y24" s="6">
        <v>54</v>
      </c>
      <c r="Z24" s="6">
        <v>2700000</v>
      </c>
      <c r="AA24" s="8">
        <f t="shared" si="1"/>
        <v>64</v>
      </c>
      <c r="AB24" s="8">
        <f t="shared" si="2"/>
        <v>64</v>
      </c>
      <c r="AC24" s="8">
        <f t="shared" si="3"/>
        <v>83</v>
      </c>
      <c r="AD24" s="8">
        <f t="shared" si="4"/>
        <v>83</v>
      </c>
      <c r="AE24" s="8">
        <f t="shared" si="5"/>
        <v>147</v>
      </c>
      <c r="AF24" s="8">
        <f t="shared" si="6"/>
        <v>147</v>
      </c>
    </row>
    <row r="25" spans="1:32" ht="46.5" customHeight="1" x14ac:dyDescent="0.2">
      <c r="A25" s="10">
        <v>9.16</v>
      </c>
      <c r="B25" s="7" t="s">
        <v>27</v>
      </c>
      <c r="C25" s="6">
        <v>183.1</v>
      </c>
      <c r="D25" s="6">
        <v>0</v>
      </c>
      <c r="E25" s="6">
        <f t="shared" si="7"/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f t="shared" si="9"/>
        <v>0</v>
      </c>
      <c r="V25" s="6">
        <f t="shared" si="8"/>
        <v>0</v>
      </c>
      <c r="W25" s="6">
        <v>0</v>
      </c>
      <c r="X25" s="6">
        <v>0</v>
      </c>
      <c r="Y25" s="6">
        <v>0</v>
      </c>
      <c r="Z25" s="6">
        <v>0</v>
      </c>
      <c r="AA25" s="8">
        <f t="shared" si="1"/>
        <v>0</v>
      </c>
      <c r="AB25" s="8">
        <f t="shared" si="2"/>
        <v>0</v>
      </c>
      <c r="AC25" s="8">
        <f t="shared" si="3"/>
        <v>0</v>
      </c>
      <c r="AD25" s="8">
        <f t="shared" si="4"/>
        <v>0</v>
      </c>
      <c r="AE25" s="8">
        <f t="shared" si="5"/>
        <v>0</v>
      </c>
      <c r="AF25" s="8">
        <f t="shared" si="6"/>
        <v>0</v>
      </c>
    </row>
    <row r="26" spans="1:32" ht="22.5" customHeight="1" x14ac:dyDescent="0.2">
      <c r="A26" s="10">
        <v>9.17</v>
      </c>
      <c r="B26" s="7" t="s">
        <v>11</v>
      </c>
      <c r="C26" s="6">
        <v>185</v>
      </c>
      <c r="D26" s="6">
        <v>0</v>
      </c>
      <c r="E26" s="6">
        <f t="shared" si="7"/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/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/>
      <c r="U26" s="6">
        <f t="shared" si="9"/>
        <v>0</v>
      </c>
      <c r="V26" s="6">
        <f t="shared" si="8"/>
        <v>0</v>
      </c>
      <c r="W26" s="6">
        <v>0</v>
      </c>
      <c r="X26" s="6">
        <v>0</v>
      </c>
      <c r="Y26" s="6">
        <v>0</v>
      </c>
      <c r="Z26" s="6">
        <v>0</v>
      </c>
      <c r="AA26" s="8">
        <f t="shared" si="1"/>
        <v>0</v>
      </c>
      <c r="AB26" s="8">
        <f t="shared" si="2"/>
        <v>0</v>
      </c>
      <c r="AC26" s="8">
        <f t="shared" si="3"/>
        <v>0</v>
      </c>
      <c r="AD26" s="8">
        <f t="shared" si="4"/>
        <v>0</v>
      </c>
      <c r="AE26" s="8">
        <f t="shared" si="5"/>
        <v>0</v>
      </c>
      <c r="AF26" s="8">
        <f t="shared" si="6"/>
        <v>0</v>
      </c>
    </row>
    <row r="27" spans="1:32" ht="78.75" customHeight="1" x14ac:dyDescent="0.2">
      <c r="A27" s="10">
        <v>9.18</v>
      </c>
      <c r="B27" s="7" t="s">
        <v>28</v>
      </c>
      <c r="C27" s="6" t="s">
        <v>67</v>
      </c>
      <c r="D27" s="6">
        <v>0</v>
      </c>
      <c r="E27" s="6">
        <f t="shared" si="7"/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f t="shared" si="9"/>
        <v>0</v>
      </c>
      <c r="V27" s="6">
        <f t="shared" si="8"/>
        <v>0</v>
      </c>
      <c r="W27" s="6">
        <v>0</v>
      </c>
      <c r="X27" s="6">
        <v>0</v>
      </c>
      <c r="Y27" s="6">
        <v>0</v>
      </c>
      <c r="Z27" s="6">
        <v>0</v>
      </c>
      <c r="AA27" s="8">
        <f t="shared" si="1"/>
        <v>0</v>
      </c>
      <c r="AB27" s="8">
        <f t="shared" si="2"/>
        <v>0</v>
      </c>
      <c r="AC27" s="8">
        <f t="shared" si="3"/>
        <v>0</v>
      </c>
      <c r="AD27" s="8">
        <f t="shared" si="4"/>
        <v>0</v>
      </c>
      <c r="AE27" s="8">
        <f t="shared" si="5"/>
        <v>0</v>
      </c>
      <c r="AF27" s="8">
        <f t="shared" si="6"/>
        <v>0</v>
      </c>
    </row>
    <row r="28" spans="1:32" ht="80.25" customHeight="1" x14ac:dyDescent="0.2">
      <c r="A28" s="10">
        <v>9.19</v>
      </c>
      <c r="B28" s="7" t="s">
        <v>29</v>
      </c>
      <c r="C28" s="6">
        <v>189.3</v>
      </c>
      <c r="D28" s="6">
        <v>24</v>
      </c>
      <c r="E28" s="6">
        <v>37</v>
      </c>
      <c r="F28" s="6">
        <v>37</v>
      </c>
      <c r="G28" s="6">
        <v>0</v>
      </c>
      <c r="H28" s="6">
        <v>0</v>
      </c>
      <c r="I28" s="6">
        <v>28</v>
      </c>
      <c r="J28" s="6">
        <v>0</v>
      </c>
      <c r="K28" s="6">
        <v>0</v>
      </c>
      <c r="L28" s="6">
        <v>28</v>
      </c>
      <c r="M28" s="6">
        <v>0</v>
      </c>
      <c r="N28" s="6">
        <v>0</v>
      </c>
      <c r="O28" s="6">
        <v>0</v>
      </c>
      <c r="P28" s="6">
        <v>10</v>
      </c>
      <c r="Q28" s="6">
        <v>0</v>
      </c>
      <c r="R28" s="6">
        <v>0</v>
      </c>
      <c r="S28" s="6">
        <v>0</v>
      </c>
      <c r="T28" s="6">
        <v>0</v>
      </c>
      <c r="U28" s="6">
        <f t="shared" si="9"/>
        <v>38</v>
      </c>
      <c r="V28" s="6">
        <f t="shared" si="8"/>
        <v>23</v>
      </c>
      <c r="W28" s="6">
        <v>0</v>
      </c>
      <c r="X28" s="6">
        <v>9</v>
      </c>
      <c r="Y28" s="6">
        <v>28</v>
      </c>
      <c r="Z28" s="11">
        <v>6775000</v>
      </c>
      <c r="AA28" s="8">
        <f t="shared" si="1"/>
        <v>37</v>
      </c>
      <c r="AB28" s="8">
        <f t="shared" si="2"/>
        <v>37</v>
      </c>
      <c r="AC28" s="8">
        <f t="shared" si="3"/>
        <v>38</v>
      </c>
      <c r="AD28" s="8">
        <f t="shared" si="4"/>
        <v>38</v>
      </c>
      <c r="AE28" s="8">
        <f t="shared" si="5"/>
        <v>61</v>
      </c>
      <c r="AF28" s="8">
        <f t="shared" si="6"/>
        <v>61</v>
      </c>
    </row>
    <row r="29" spans="1:32" ht="54" customHeight="1" x14ac:dyDescent="0.2">
      <c r="A29" s="10">
        <v>9.1999999999999993</v>
      </c>
      <c r="B29" s="7" t="s">
        <v>12</v>
      </c>
      <c r="C29" s="6">
        <v>189.4</v>
      </c>
      <c r="D29" s="6">
        <v>0</v>
      </c>
      <c r="E29" s="6">
        <f t="shared" si="7"/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f t="shared" si="9"/>
        <v>0</v>
      </c>
      <c r="V29" s="6">
        <f t="shared" si="8"/>
        <v>0</v>
      </c>
      <c r="W29" s="6">
        <v>0</v>
      </c>
      <c r="X29" s="6">
        <v>0</v>
      </c>
      <c r="Y29" s="6">
        <v>0</v>
      </c>
      <c r="Z29" s="6">
        <v>0</v>
      </c>
      <c r="AA29" s="8">
        <f t="shared" si="1"/>
        <v>0</v>
      </c>
      <c r="AB29" s="8">
        <f t="shared" si="2"/>
        <v>0</v>
      </c>
      <c r="AC29" s="8">
        <f t="shared" si="3"/>
        <v>0</v>
      </c>
      <c r="AD29" s="8">
        <f t="shared" si="4"/>
        <v>0</v>
      </c>
      <c r="AE29" s="8">
        <f t="shared" si="5"/>
        <v>0</v>
      </c>
      <c r="AF29" s="8">
        <f t="shared" si="6"/>
        <v>0</v>
      </c>
    </row>
    <row r="30" spans="1:32" ht="83.25" customHeight="1" x14ac:dyDescent="0.2">
      <c r="A30" s="10">
        <v>9.2100000000000009</v>
      </c>
      <c r="B30" s="7" t="s">
        <v>30</v>
      </c>
      <c r="C30" s="6">
        <v>189.5</v>
      </c>
      <c r="D30" s="6">
        <v>0</v>
      </c>
      <c r="E30" s="6">
        <f t="shared" si="7"/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f t="shared" si="9"/>
        <v>0</v>
      </c>
      <c r="V30" s="6">
        <f t="shared" si="8"/>
        <v>0</v>
      </c>
      <c r="W30" s="6">
        <v>0</v>
      </c>
      <c r="X30" s="6">
        <v>0</v>
      </c>
      <c r="Y30" s="6">
        <v>0</v>
      </c>
      <c r="Z30" s="6">
        <v>0</v>
      </c>
      <c r="AA30" s="8">
        <f t="shared" si="1"/>
        <v>0</v>
      </c>
      <c r="AB30" s="8">
        <f t="shared" si="2"/>
        <v>0</v>
      </c>
      <c r="AC30" s="8">
        <f t="shared" si="3"/>
        <v>0</v>
      </c>
      <c r="AD30" s="8">
        <f t="shared" si="4"/>
        <v>0</v>
      </c>
      <c r="AE30" s="8">
        <f t="shared" si="5"/>
        <v>0</v>
      </c>
      <c r="AF30" s="8">
        <f t="shared" si="6"/>
        <v>0</v>
      </c>
    </row>
    <row r="31" spans="1:32" ht="50.25" customHeight="1" x14ac:dyDescent="0.2">
      <c r="A31" s="10">
        <v>9.2200000000000006</v>
      </c>
      <c r="B31" s="7" t="s">
        <v>31</v>
      </c>
      <c r="C31" s="6">
        <v>189.6</v>
      </c>
      <c r="D31" s="6">
        <v>0</v>
      </c>
      <c r="E31" s="6">
        <f t="shared" si="7"/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f t="shared" si="9"/>
        <v>0</v>
      </c>
      <c r="V31" s="6">
        <f t="shared" si="8"/>
        <v>0</v>
      </c>
      <c r="W31" s="6"/>
      <c r="X31" s="6">
        <v>0</v>
      </c>
      <c r="Y31" s="6">
        <v>0</v>
      </c>
      <c r="Z31" s="6">
        <v>0</v>
      </c>
      <c r="AA31" s="8">
        <f t="shared" si="1"/>
        <v>0</v>
      </c>
      <c r="AB31" s="8">
        <f t="shared" si="2"/>
        <v>0</v>
      </c>
      <c r="AC31" s="8">
        <f t="shared" si="3"/>
        <v>0</v>
      </c>
      <c r="AD31" s="8">
        <f t="shared" si="4"/>
        <v>0</v>
      </c>
      <c r="AE31" s="8">
        <f t="shared" si="5"/>
        <v>0</v>
      </c>
      <c r="AF31" s="8">
        <f t="shared" si="6"/>
        <v>0</v>
      </c>
    </row>
    <row r="32" spans="1:32" ht="30" customHeight="1" x14ac:dyDescent="0.2">
      <c r="A32" s="10">
        <v>9.23</v>
      </c>
      <c r="B32" s="7" t="s">
        <v>13</v>
      </c>
      <c r="C32" s="6">
        <v>189.7</v>
      </c>
      <c r="D32" s="6">
        <v>0</v>
      </c>
      <c r="E32" s="6">
        <v>3</v>
      </c>
      <c r="F32" s="6">
        <v>0</v>
      </c>
      <c r="G32" s="6">
        <v>0</v>
      </c>
      <c r="H32" s="6">
        <v>3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f t="shared" si="9"/>
        <v>0</v>
      </c>
      <c r="V32" s="6">
        <f t="shared" si="8"/>
        <v>0</v>
      </c>
      <c r="W32" s="6">
        <v>0</v>
      </c>
      <c r="X32" s="6">
        <v>0</v>
      </c>
      <c r="Y32" s="6">
        <v>0</v>
      </c>
      <c r="Z32" s="6">
        <v>0</v>
      </c>
      <c r="AA32" s="8">
        <f t="shared" si="1"/>
        <v>3</v>
      </c>
      <c r="AB32" s="8">
        <f t="shared" si="2"/>
        <v>3</v>
      </c>
      <c r="AC32" s="8">
        <f t="shared" si="3"/>
        <v>0</v>
      </c>
      <c r="AD32" s="8">
        <f t="shared" si="4"/>
        <v>0</v>
      </c>
      <c r="AE32" s="8">
        <f t="shared" si="5"/>
        <v>0</v>
      </c>
      <c r="AF32" s="8">
        <f t="shared" si="6"/>
        <v>0</v>
      </c>
    </row>
    <row r="33" spans="1:59" ht="42.75" customHeight="1" x14ac:dyDescent="0.2">
      <c r="A33" s="10">
        <v>9.24</v>
      </c>
      <c r="B33" s="7" t="s">
        <v>32</v>
      </c>
      <c r="C33" s="6">
        <v>189.8</v>
      </c>
      <c r="D33" s="6">
        <v>0</v>
      </c>
      <c r="E33" s="6">
        <f t="shared" si="7"/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f t="shared" si="9"/>
        <v>0</v>
      </c>
      <c r="V33" s="6">
        <f t="shared" si="8"/>
        <v>0</v>
      </c>
      <c r="W33" s="6">
        <v>0</v>
      </c>
      <c r="X33" s="6">
        <v>0</v>
      </c>
      <c r="Y33" s="6">
        <v>0</v>
      </c>
      <c r="Z33" s="6">
        <v>0</v>
      </c>
      <c r="AA33" s="8">
        <f t="shared" si="1"/>
        <v>0</v>
      </c>
      <c r="AB33" s="8">
        <f t="shared" si="2"/>
        <v>0</v>
      </c>
      <c r="AC33" s="8">
        <f t="shared" si="3"/>
        <v>0</v>
      </c>
      <c r="AD33" s="8">
        <f t="shared" si="4"/>
        <v>0</v>
      </c>
      <c r="AE33" s="8">
        <f t="shared" si="5"/>
        <v>0</v>
      </c>
      <c r="AF33" s="8">
        <f t="shared" si="6"/>
        <v>0</v>
      </c>
    </row>
    <row r="34" spans="1:59" ht="61.5" customHeight="1" x14ac:dyDescent="0.2">
      <c r="A34" s="10">
        <v>9.25</v>
      </c>
      <c r="B34" s="7" t="s">
        <v>64</v>
      </c>
      <c r="C34" s="6">
        <v>189.9</v>
      </c>
      <c r="D34" s="6">
        <v>0</v>
      </c>
      <c r="E34" s="6">
        <f t="shared" si="7"/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f t="shared" si="9"/>
        <v>0</v>
      </c>
      <c r="V34" s="6">
        <f t="shared" si="8"/>
        <v>0</v>
      </c>
      <c r="W34" s="6"/>
      <c r="X34" s="6">
        <v>0</v>
      </c>
      <c r="Y34" s="6">
        <v>0</v>
      </c>
      <c r="Z34" s="6">
        <v>0</v>
      </c>
      <c r="AA34" s="8">
        <f t="shared" si="1"/>
        <v>0</v>
      </c>
      <c r="AB34" s="8">
        <f t="shared" si="2"/>
        <v>0</v>
      </c>
      <c r="AC34" s="8">
        <f t="shared" si="3"/>
        <v>0</v>
      </c>
      <c r="AD34" s="8">
        <f t="shared" si="4"/>
        <v>0</v>
      </c>
      <c r="AE34" s="8">
        <f t="shared" si="5"/>
        <v>0</v>
      </c>
      <c r="AF34" s="8">
        <f t="shared" si="6"/>
        <v>0</v>
      </c>
    </row>
    <row r="35" spans="1:59" ht="42.75" customHeight="1" x14ac:dyDescent="0.2">
      <c r="A35" s="10">
        <v>9.26</v>
      </c>
      <c r="B35" s="12" t="s">
        <v>65</v>
      </c>
      <c r="C35" s="10">
        <v>189.1</v>
      </c>
      <c r="D35" s="6">
        <v>8</v>
      </c>
      <c r="E35" s="6">
        <f t="shared" si="7"/>
        <v>0</v>
      </c>
      <c r="F35" s="6">
        <v>0</v>
      </c>
      <c r="G35" s="6">
        <v>0</v>
      </c>
      <c r="H35" s="6">
        <v>0</v>
      </c>
      <c r="I35" s="6">
        <v>1</v>
      </c>
      <c r="J35" s="6">
        <v>0</v>
      </c>
      <c r="K35" s="6">
        <v>0</v>
      </c>
      <c r="L35" s="6">
        <v>1</v>
      </c>
      <c r="M35" s="6">
        <v>0</v>
      </c>
      <c r="N35" s="6">
        <v>0</v>
      </c>
      <c r="O35" s="6">
        <v>0</v>
      </c>
      <c r="P35" s="6">
        <v>0</v>
      </c>
      <c r="Q35" s="6">
        <v>1</v>
      </c>
      <c r="R35" s="6">
        <v>1</v>
      </c>
      <c r="S35" s="6">
        <v>0</v>
      </c>
      <c r="T35" s="6">
        <v>0</v>
      </c>
      <c r="U35" s="6">
        <f t="shared" si="9"/>
        <v>2</v>
      </c>
      <c r="V35" s="6">
        <f t="shared" si="8"/>
        <v>6</v>
      </c>
      <c r="W35" s="6">
        <v>0</v>
      </c>
      <c r="X35" s="6">
        <v>0</v>
      </c>
      <c r="Y35" s="6">
        <v>1</v>
      </c>
      <c r="Z35" s="6">
        <v>100000</v>
      </c>
      <c r="AA35" s="8">
        <f t="shared" si="1"/>
        <v>0</v>
      </c>
      <c r="AB35" s="8">
        <f t="shared" si="2"/>
        <v>0</v>
      </c>
      <c r="AC35" s="8">
        <f t="shared" si="3"/>
        <v>2</v>
      </c>
      <c r="AD35" s="8">
        <f t="shared" si="4"/>
        <v>2</v>
      </c>
      <c r="AE35" s="8">
        <f t="shared" si="5"/>
        <v>8</v>
      </c>
      <c r="AF35" s="8">
        <f t="shared" si="6"/>
        <v>8</v>
      </c>
    </row>
    <row r="36" spans="1:59" ht="33.75" customHeight="1" x14ac:dyDescent="0.2">
      <c r="A36" s="10">
        <v>9.27</v>
      </c>
      <c r="B36" s="7" t="s">
        <v>33</v>
      </c>
      <c r="C36" s="6" t="s">
        <v>14</v>
      </c>
      <c r="D36" s="6">
        <v>0</v>
      </c>
      <c r="E36" s="6">
        <f t="shared" si="7"/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f t="shared" si="9"/>
        <v>0</v>
      </c>
      <c r="V36" s="6">
        <f t="shared" si="8"/>
        <v>0</v>
      </c>
      <c r="W36" s="6">
        <v>0</v>
      </c>
      <c r="X36" s="6">
        <f>L36+M36+S36+T36</f>
        <v>0</v>
      </c>
      <c r="Y36" s="6">
        <f>G36+I36-X36</f>
        <v>0</v>
      </c>
      <c r="Z36" s="6">
        <v>0</v>
      </c>
      <c r="AA36" s="8">
        <f t="shared" si="1"/>
        <v>0</v>
      </c>
      <c r="AB36" s="8">
        <f t="shared" si="2"/>
        <v>0</v>
      </c>
      <c r="AC36" s="8">
        <f t="shared" si="3"/>
        <v>0</v>
      </c>
      <c r="AD36" s="8">
        <f t="shared" si="4"/>
        <v>0</v>
      </c>
      <c r="AE36" s="8">
        <f t="shared" si="5"/>
        <v>0</v>
      </c>
      <c r="AF36" s="8">
        <f t="shared" si="6"/>
        <v>0</v>
      </c>
    </row>
    <row r="37" spans="1:59" ht="36.75" customHeight="1" x14ac:dyDescent="0.2">
      <c r="A37" s="10">
        <v>9.2899999999999991</v>
      </c>
      <c r="B37" s="7" t="s">
        <v>15</v>
      </c>
      <c r="C37" s="6">
        <v>206.2</v>
      </c>
      <c r="D37" s="6">
        <v>0</v>
      </c>
      <c r="E37" s="6">
        <f t="shared" si="7"/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f t="shared" si="9"/>
        <v>0</v>
      </c>
      <c r="V37" s="6">
        <f t="shared" si="8"/>
        <v>0</v>
      </c>
      <c r="W37" s="6">
        <v>0</v>
      </c>
      <c r="X37" s="6">
        <f>L37+M37+S37+T37</f>
        <v>0</v>
      </c>
      <c r="Y37" s="6">
        <f>G37+I37-X37</f>
        <v>0</v>
      </c>
      <c r="Z37" s="6">
        <v>0</v>
      </c>
      <c r="AA37" s="8">
        <f t="shared" si="1"/>
        <v>0</v>
      </c>
      <c r="AB37" s="8">
        <f t="shared" si="2"/>
        <v>0</v>
      </c>
      <c r="AC37" s="8">
        <f t="shared" si="3"/>
        <v>0</v>
      </c>
      <c r="AD37" s="8">
        <f t="shared" si="4"/>
        <v>0</v>
      </c>
      <c r="AE37" s="8">
        <f t="shared" si="5"/>
        <v>0</v>
      </c>
      <c r="AF37" s="8">
        <f t="shared" si="6"/>
        <v>0</v>
      </c>
    </row>
    <row r="38" spans="1:59" ht="21.75" customHeight="1" x14ac:dyDescent="0.2">
      <c r="A38" s="10">
        <v>9.3000000000000007</v>
      </c>
      <c r="B38" s="7" t="s">
        <v>16</v>
      </c>
      <c r="C38" s="6">
        <v>206.3</v>
      </c>
      <c r="D38" s="6">
        <v>0</v>
      </c>
      <c r="E38" s="6">
        <v>1</v>
      </c>
      <c r="F38" s="6">
        <v>1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f t="shared" si="9"/>
        <v>0</v>
      </c>
      <c r="V38" s="6">
        <f t="shared" si="8"/>
        <v>1</v>
      </c>
      <c r="W38" s="6">
        <v>0</v>
      </c>
      <c r="X38" s="6">
        <v>0</v>
      </c>
      <c r="Y38" s="6">
        <v>0</v>
      </c>
      <c r="Z38" s="6">
        <v>0</v>
      </c>
      <c r="AA38" s="8">
        <f t="shared" si="1"/>
        <v>1</v>
      </c>
      <c r="AB38" s="8">
        <f t="shared" si="2"/>
        <v>1</v>
      </c>
      <c r="AC38" s="8">
        <f t="shared" si="3"/>
        <v>0</v>
      </c>
      <c r="AD38" s="8">
        <f t="shared" si="4"/>
        <v>0</v>
      </c>
      <c r="AE38" s="8">
        <f t="shared" si="5"/>
        <v>1</v>
      </c>
      <c r="AF38" s="8">
        <f t="shared" si="6"/>
        <v>1</v>
      </c>
    </row>
    <row r="39" spans="1:59" ht="33" customHeight="1" x14ac:dyDescent="0.2">
      <c r="A39" s="10">
        <v>9.31</v>
      </c>
      <c r="B39" s="7" t="s">
        <v>17</v>
      </c>
      <c r="C39" s="6" t="s">
        <v>69</v>
      </c>
      <c r="D39" s="6">
        <v>24</v>
      </c>
      <c r="E39" s="6">
        <v>18</v>
      </c>
      <c r="F39" s="6">
        <v>13</v>
      </c>
      <c r="G39" s="6">
        <v>4</v>
      </c>
      <c r="H39" s="6">
        <v>1</v>
      </c>
      <c r="I39" s="6">
        <v>6</v>
      </c>
      <c r="J39" s="6">
        <v>0</v>
      </c>
      <c r="K39" s="6">
        <v>0</v>
      </c>
      <c r="L39" s="6">
        <v>6</v>
      </c>
      <c r="M39" s="6">
        <v>0</v>
      </c>
      <c r="N39" s="6">
        <v>0</v>
      </c>
      <c r="O39" s="6">
        <v>0</v>
      </c>
      <c r="P39" s="6">
        <v>13</v>
      </c>
      <c r="Q39" s="6">
        <v>2</v>
      </c>
      <c r="R39" s="6">
        <v>2</v>
      </c>
      <c r="S39" s="6">
        <v>0</v>
      </c>
      <c r="T39" s="6">
        <v>0</v>
      </c>
      <c r="U39" s="6">
        <f t="shared" si="9"/>
        <v>21</v>
      </c>
      <c r="V39" s="6">
        <f t="shared" si="8"/>
        <v>16</v>
      </c>
      <c r="W39" s="6">
        <v>0</v>
      </c>
      <c r="X39" s="6">
        <v>0</v>
      </c>
      <c r="Y39" s="6">
        <v>6</v>
      </c>
      <c r="Z39" s="6">
        <v>325000</v>
      </c>
      <c r="AA39" s="8">
        <f t="shared" si="1"/>
        <v>18</v>
      </c>
      <c r="AB39" s="8">
        <f t="shared" si="2"/>
        <v>18</v>
      </c>
      <c r="AC39" s="8">
        <f t="shared" si="3"/>
        <v>21</v>
      </c>
      <c r="AD39" s="8">
        <f t="shared" si="4"/>
        <v>21</v>
      </c>
      <c r="AE39" s="8">
        <f t="shared" si="5"/>
        <v>37</v>
      </c>
      <c r="AF39" s="8">
        <f t="shared" si="6"/>
        <v>37</v>
      </c>
    </row>
    <row r="40" spans="1:59" ht="47.25" customHeight="1" x14ac:dyDescent="0.2">
      <c r="A40" s="10">
        <v>9.32</v>
      </c>
      <c r="B40" s="7" t="s">
        <v>18</v>
      </c>
      <c r="C40" s="6">
        <v>206.8</v>
      </c>
      <c r="D40" s="6">
        <v>0</v>
      </c>
      <c r="E40" s="6">
        <f t="shared" si="7"/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f t="shared" si="9"/>
        <v>0</v>
      </c>
      <c r="V40" s="6">
        <f>D40+F40-U40</f>
        <v>0</v>
      </c>
      <c r="W40" s="6">
        <v>0</v>
      </c>
      <c r="X40" s="6">
        <v>0</v>
      </c>
      <c r="Y40" s="6">
        <v>0</v>
      </c>
      <c r="Z40" s="6">
        <v>0</v>
      </c>
      <c r="AA40" s="8">
        <f t="shared" si="1"/>
        <v>0</v>
      </c>
      <c r="AB40" s="8">
        <f t="shared" si="2"/>
        <v>0</v>
      </c>
      <c r="AC40" s="8">
        <f t="shared" si="3"/>
        <v>0</v>
      </c>
      <c r="AD40" s="8">
        <f t="shared" si="4"/>
        <v>0</v>
      </c>
      <c r="AE40" s="8">
        <f t="shared" si="5"/>
        <v>0</v>
      </c>
      <c r="AF40" s="8">
        <f t="shared" si="6"/>
        <v>0</v>
      </c>
      <c r="AR40" s="13"/>
    </row>
    <row r="41" spans="1:59" ht="51.75" customHeight="1" x14ac:dyDescent="0.2">
      <c r="A41" s="10">
        <v>9.33</v>
      </c>
      <c r="B41" s="14" t="s">
        <v>56</v>
      </c>
      <c r="C41" s="15" t="s">
        <v>70</v>
      </c>
      <c r="D41" s="6">
        <v>4</v>
      </c>
      <c r="E41" s="6">
        <v>9</v>
      </c>
      <c r="F41" s="16">
        <v>9</v>
      </c>
      <c r="G41" s="16">
        <v>0</v>
      </c>
      <c r="H41" s="17">
        <v>0</v>
      </c>
      <c r="I41" s="17">
        <v>6</v>
      </c>
      <c r="J41" s="17">
        <v>0</v>
      </c>
      <c r="K41" s="17">
        <v>0</v>
      </c>
      <c r="L41" s="17">
        <v>6</v>
      </c>
      <c r="M41" s="17">
        <v>0</v>
      </c>
      <c r="N41" s="17">
        <v>0</v>
      </c>
      <c r="O41" s="17">
        <v>0</v>
      </c>
      <c r="P41" s="17">
        <v>0</v>
      </c>
      <c r="Q41" s="17">
        <v>1</v>
      </c>
      <c r="R41" s="17">
        <v>1</v>
      </c>
      <c r="S41" s="17">
        <v>0</v>
      </c>
      <c r="T41" s="17">
        <v>0</v>
      </c>
      <c r="U41" s="6">
        <f t="shared" si="9"/>
        <v>7</v>
      </c>
      <c r="V41" s="6">
        <f t="shared" si="8"/>
        <v>6</v>
      </c>
      <c r="W41" s="17">
        <v>0</v>
      </c>
      <c r="X41" s="17">
        <v>0</v>
      </c>
      <c r="Y41" s="17">
        <v>6</v>
      </c>
      <c r="Z41" s="17">
        <v>215000</v>
      </c>
      <c r="AA41" s="8">
        <f t="shared" si="1"/>
        <v>9</v>
      </c>
      <c r="AB41" s="8">
        <f t="shared" si="2"/>
        <v>9</v>
      </c>
      <c r="AC41" s="8">
        <f t="shared" si="3"/>
        <v>7</v>
      </c>
      <c r="AD41" s="8">
        <f t="shared" si="4"/>
        <v>7</v>
      </c>
      <c r="AE41" s="8">
        <f t="shared" si="5"/>
        <v>13</v>
      </c>
      <c r="AF41" s="8">
        <f t="shared" si="6"/>
        <v>13</v>
      </c>
    </row>
    <row r="42" spans="1:59" s="19" customFormat="1" ht="22.5" customHeight="1" x14ac:dyDescent="0.2">
      <c r="A42" s="6"/>
      <c r="B42" s="7" t="s">
        <v>59</v>
      </c>
      <c r="C42" s="18"/>
      <c r="D42" s="6">
        <f>SUM(D10:D41)</f>
        <v>162</v>
      </c>
      <c r="E42" s="6">
        <f t="shared" ref="E42:AF42" si="10">SUM(E10:E41)</f>
        <v>137</v>
      </c>
      <c r="F42" s="6">
        <f t="shared" si="10"/>
        <v>129</v>
      </c>
      <c r="G42" s="6">
        <f t="shared" si="10"/>
        <v>4</v>
      </c>
      <c r="H42" s="6">
        <f t="shared" si="10"/>
        <v>4</v>
      </c>
      <c r="I42" s="6">
        <f t="shared" si="10"/>
        <v>102</v>
      </c>
      <c r="J42" s="6">
        <f t="shared" si="10"/>
        <v>0</v>
      </c>
      <c r="K42" s="6">
        <f t="shared" si="10"/>
        <v>0</v>
      </c>
      <c r="L42" s="6">
        <f t="shared" si="10"/>
        <v>102</v>
      </c>
      <c r="M42" s="6">
        <f t="shared" si="10"/>
        <v>0</v>
      </c>
      <c r="N42" s="6">
        <f t="shared" si="10"/>
        <v>0</v>
      </c>
      <c r="O42" s="6">
        <f t="shared" si="10"/>
        <v>0</v>
      </c>
      <c r="P42" s="6">
        <f t="shared" si="10"/>
        <v>54</v>
      </c>
      <c r="Q42" s="6">
        <f t="shared" si="10"/>
        <v>15</v>
      </c>
      <c r="R42" s="6">
        <f t="shared" si="10"/>
        <v>14</v>
      </c>
      <c r="S42" s="6">
        <f t="shared" si="10"/>
        <v>0</v>
      </c>
      <c r="T42" s="6">
        <f t="shared" si="10"/>
        <v>1</v>
      </c>
      <c r="U42" s="6">
        <f t="shared" si="10"/>
        <v>171</v>
      </c>
      <c r="V42" s="6">
        <f t="shared" si="10"/>
        <v>120</v>
      </c>
      <c r="W42" s="6">
        <f t="shared" si="10"/>
        <v>2</v>
      </c>
      <c r="X42" s="6">
        <f t="shared" si="10"/>
        <v>36</v>
      </c>
      <c r="Y42" s="6">
        <f t="shared" si="10"/>
        <v>102</v>
      </c>
      <c r="Z42" s="6">
        <f t="shared" si="10"/>
        <v>10465000</v>
      </c>
      <c r="AA42" s="8">
        <f t="shared" si="10"/>
        <v>137</v>
      </c>
      <c r="AB42" s="8">
        <f t="shared" si="10"/>
        <v>137</v>
      </c>
      <c r="AC42" s="8">
        <f t="shared" si="10"/>
        <v>171</v>
      </c>
      <c r="AD42" s="8">
        <f t="shared" si="10"/>
        <v>171</v>
      </c>
      <c r="AE42" s="8">
        <f t="shared" si="10"/>
        <v>291</v>
      </c>
      <c r="AF42" s="8">
        <f t="shared" si="10"/>
        <v>291</v>
      </c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4" spans="1:59" x14ac:dyDescent="0.2">
      <c r="D44" s="3">
        <v>1</v>
      </c>
      <c r="E44" s="1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</row>
  </sheetData>
  <mergeCells count="29">
    <mergeCell ref="R1:Z1"/>
    <mergeCell ref="AA8:AB8"/>
    <mergeCell ref="AC8:AD8"/>
    <mergeCell ref="AE8:AF8"/>
    <mergeCell ref="F6:F7"/>
    <mergeCell ref="P6:P7"/>
    <mergeCell ref="H6:H7"/>
    <mergeCell ref="I6:I7"/>
    <mergeCell ref="K6:O6"/>
    <mergeCell ref="G6:G7"/>
    <mergeCell ref="Z5:Z7"/>
    <mergeCell ref="A2:Z2"/>
    <mergeCell ref="A3:Z3"/>
    <mergeCell ref="A4:Z4"/>
    <mergeCell ref="A5:A7"/>
    <mergeCell ref="B5:B7"/>
    <mergeCell ref="W6:W7"/>
    <mergeCell ref="C5:C7"/>
    <mergeCell ref="D5:D7"/>
    <mergeCell ref="E5:H5"/>
    <mergeCell ref="E6:E7"/>
    <mergeCell ref="Y5:Y7"/>
    <mergeCell ref="U6:U7"/>
    <mergeCell ref="V6:V7"/>
    <mergeCell ref="I5:W5"/>
    <mergeCell ref="X5:X7"/>
    <mergeCell ref="Q6:Q7"/>
    <mergeCell ref="J6:J7"/>
    <mergeCell ref="R6:T6"/>
  </mergeCells>
  <phoneticPr fontId="1" type="noConversion"/>
  <pageMargins left="0" right="0" top="0.25" bottom="0.25" header="0" footer="0"/>
  <pageSetup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2019-05-17T13:57:40Z</dcterms:modified>
</cp:coreProperties>
</file>